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5"/>
  </bookViews>
  <sheets>
    <sheet name="Форма 1-2017" sheetId="1" r:id="rId1"/>
    <sheet name="Форма 1- 2018" sheetId="2" r:id="rId2"/>
    <sheet name="Форма 1-2019" sheetId="3" r:id="rId3"/>
    <sheet name="Форма 1- 2020" sheetId="4" r:id="rId4"/>
    <sheet name="Форма1- 2021" sheetId="5" r:id="rId5"/>
    <sheet name="Форма 2." sheetId="6" r:id="rId6"/>
    <sheet name="Форма 3." sheetId="7" r:id="rId7"/>
    <sheet name="Форма 4." sheetId="8" r:id="rId8"/>
    <sheet name="Форма 5. (2018)" sheetId="9" r:id="rId9"/>
    <sheet name="Форма 5. (2019)" sheetId="10" r:id="rId10"/>
    <sheet name="Форма 5. (2020)" sheetId="11" r:id="rId11"/>
    <sheet name="Форма 6." sheetId="12" r:id="rId12"/>
    <sheet name="Форма 7." sheetId="13" r:id="rId13"/>
    <sheet name="Форма 8." sheetId="14" r:id="rId14"/>
    <sheet name="Форма 9." sheetId="15" r:id="rId15"/>
    <sheet name="Форма 10." sheetId="16" r:id="rId16"/>
    <sheet name="Форма 11. Раздел 1." sheetId="17" r:id="rId17"/>
    <sheet name="11.2." sheetId="18" r:id="rId18"/>
    <sheet name="11.3." sheetId="19" r:id="rId19"/>
    <sheet name="Форма 12." sheetId="20" r:id="rId20"/>
    <sheet name="Форма 13." sheetId="21" r:id="rId21"/>
    <sheet name="Форма 14." sheetId="22" r:id="rId22"/>
    <sheet name="Форма 17." sheetId="23" r:id="rId23"/>
    <sheet name="Форма 18." sheetId="24" r:id="rId24"/>
    <sheet name="Форма 19." sheetId="25" r:id="rId25"/>
  </sheets>
  <definedNames>
    <definedName name="_xlnm._FilterDatabase">'11.2.'!$A$11:$U$148</definedName>
    <definedName name="_xlnm._FilterDatabase_1">'Форма 10.'!$A$12:$R$12</definedName>
    <definedName name="_xlnm._FilterDatabase_10">'Форма 1- 2018'!$A$19:$AS$19</definedName>
    <definedName name="_xlnm._FilterDatabase_11">'Форма 1-2019'!$A$19:$AS$19</definedName>
    <definedName name="_xlnm._FilterDatabase_12">'Форма 1- 2020'!$A$19:$AS$19</definedName>
    <definedName name="_xlnm._FilterDatabase_13">'Форма1- 2021'!$A$19:$AS$19</definedName>
    <definedName name="_xlnm._FilterDatabase_14">'Форма 3.'!$A$17:$AM$17</definedName>
    <definedName name="_xlnm._FilterDatabase_15">'Форма 4.'!$A$19:$CZ$19</definedName>
    <definedName name="_xlnm._FilterDatabase_16">'Форма 5. (2018)'!$A$19:$AL$19</definedName>
    <definedName name="_xlnm._FilterDatabase_17">'Форма 5. (2019)'!$A$19:$AL$19</definedName>
    <definedName name="_xlnm._FilterDatabase_18">'Форма 5. (2020)'!$A$19:$AL$19</definedName>
    <definedName name="_xlnm._FilterDatabase_19">'Форма 6.'!$A$18:$BL$18</definedName>
    <definedName name="_xlnm._FilterDatabase_2">'Форма 11. Раздел 1.'!$A$16:$AH$54</definedName>
    <definedName name="_xlnm._FilterDatabase_20">'Форма 7.'!$A$18:$CX$18</definedName>
    <definedName name="_xlnm._FilterDatabase_21">'Форма 8.'!$A$15:$AH$15</definedName>
    <definedName name="_xlnm._FilterDatabase_22">'Форма 9.'!$A$18:$I$18</definedName>
    <definedName name="_xlnm._FilterDatabase_3">'Форма 12.'!$A$14:$AE$14</definedName>
    <definedName name="_xlnm._FilterDatabase_4">'Форма 13.'!$A$13:$K$54</definedName>
    <definedName name="_xlnm._FilterDatabase_5">'Форма 14.'!$A$14:$U$14</definedName>
    <definedName name="_xlnm._FilterDatabase_6">'Форма 18.'!$A$15:$H$15</definedName>
    <definedName name="_xlnm._FilterDatabase_7">'Форма 19.'!$A$9:$B$9</definedName>
    <definedName name="_xlnm._FilterDatabase_8">'Форма 2.'!$A$17:$CX$57</definedName>
    <definedName name="_xlnm._FilterDatabase_9">'Форма 1-2017'!$A$19:$AS$19</definedName>
    <definedName name="_xlnm.Print_Area">'11.3.'!$A$1:$I$24</definedName>
    <definedName name="_xlnm.Print_Area_1">'Форма 10.'!$A$1:$R$55</definedName>
    <definedName name="_xlnm.Print_Area_10">'Форма 1-2017'!$A$1:$AW$34</definedName>
    <definedName name="_xlnm.Print_Area_11">'Форма 1- 2018'!$A$1:$AW$31</definedName>
    <definedName name="_xlnm.Print_Area_12">'Форма 1-2019'!$A$1:$AW$33</definedName>
    <definedName name="_xlnm.Print_Area_13">'Форма 1- 2020'!$A$1:$AW$35</definedName>
    <definedName name="_xlnm.Print_Area_14">'Форма1- 2021'!$A$1:$AW$35</definedName>
    <definedName name="_xlnm.Print_Area_15">'Форма 3.'!$A$1:$AM$59</definedName>
    <definedName name="_xlnm.Print_Area_16">'Форма 4.'!$A$1:$CZ$61</definedName>
    <definedName name="_xlnm.Print_Area_17">'Форма 5. (2018)'!$A$1:$AL$61</definedName>
    <definedName name="_xlnm.Print_Area_18">'Форма 5. (2019)'!$A$1:$AL$61</definedName>
    <definedName name="_xlnm.Print_Area_19">'Форма 5. (2020)'!$A$1:$AL$61</definedName>
    <definedName name="_xlnm.Print_Area_2">'Форма 11. Раздел 1.'!$A$1:$AH$56</definedName>
    <definedName name="_xlnm.Print_Area_20">'Форма 6.'!$A$1:$BL$59</definedName>
    <definedName name="_xlnm.Print_Area_21">'Форма 7.'!$A$1:$CX$59</definedName>
    <definedName name="_xlnm.Print_Area_22">'Форма 8.'!$A$1:$AH$73</definedName>
    <definedName name="_xlnm.Print_Area_23">'Форма 9.'!$A$1:$I$62</definedName>
    <definedName name="_xlnm.Print_Area_3">'Форма 12.'!$A$1:$AE$54</definedName>
    <definedName name="_xlnm.Print_Area_4">'Форма 13.'!$A$1:$K$54</definedName>
    <definedName name="_xlnm.Print_Area_5">'Форма 14.'!$A$1:$U$56</definedName>
    <definedName name="_xlnm.Print_Area_6">'Форма 17.'!$A$1:$J$18</definedName>
    <definedName name="_xlnm.Print_Area_7">'Форма 18.'!$A$1:$H$28</definedName>
    <definedName name="_xlnm.Print_Area_8">'Форма 19.'!$A$1:$B$18</definedName>
    <definedName name="_xlnm.Print_Area_9">'Форма 2.'!$A$1:$CZ$59</definedName>
    <definedName name="_xlnm.Print_Titles">'11.2.'!$11:$11</definedName>
    <definedName name="_xlnm.Print_Titles_1">'11.3.'!$10:$10</definedName>
    <definedName name="_xlnm.Print_Titles_2">'Форма 1-2017'!$15:$19</definedName>
    <definedName name="_xlnm.Print_Titles_3">'Форма 1- 2018'!$15:$19</definedName>
    <definedName name="_xlnm.Print_Titles_4">'Форма 1-2019'!$15:$19</definedName>
    <definedName name="_xlnm.Print_Titles_5">'Форма 1- 2020'!$15:$19</definedName>
    <definedName name="_xlnm.Print_Titles_6">'Форма1- 2021'!$15:$19</definedName>
    <definedName name="_xlnm._FilterDatabase" localSheetId="17" hidden="1">'11.2.'!$A$11:$U$148</definedName>
    <definedName name="_xlnm._FilterDatabase" localSheetId="1" hidden="1">'Форма 1- 2018'!$A$19:$AS$19</definedName>
    <definedName name="_xlnm._FilterDatabase" localSheetId="3" hidden="1">'Форма 1- 2020'!$A$19:$AS$19</definedName>
    <definedName name="_xlnm._FilterDatabase" localSheetId="15" hidden="1">'Форма 10.'!$A$12:$R$12</definedName>
    <definedName name="_xlnm._FilterDatabase" localSheetId="16" hidden="1">'Форма 11. Раздел 1.'!$A$16:$AH$54</definedName>
    <definedName name="_xlnm._FilterDatabase" localSheetId="19" hidden="1">'Форма 12.'!$A$14:$AE$14</definedName>
    <definedName name="_xlnm._FilterDatabase" localSheetId="0" hidden="1">'Форма 1-2017'!$A$19:$AS$19</definedName>
    <definedName name="_xlnm._FilterDatabase" localSheetId="2" hidden="1">'Форма 1-2019'!$A$19:$AS$19</definedName>
    <definedName name="_xlnm._FilterDatabase" localSheetId="20" hidden="1">'Форма 13.'!$A$13:$K$54</definedName>
    <definedName name="_xlnm._FilterDatabase" localSheetId="21" hidden="1">'Форма 14.'!$A$14:$U$14</definedName>
    <definedName name="_xlnm._FilterDatabase" localSheetId="23" hidden="1">'Форма 18.'!$A$15:$H$15</definedName>
    <definedName name="_xlnm._FilterDatabase" localSheetId="24" hidden="1">'Форма 19.'!$A$9:$B$9</definedName>
    <definedName name="_xlnm._FilterDatabase" localSheetId="5" hidden="1">'Форма 2.'!$A$17:$CZ$57</definedName>
    <definedName name="_xlnm._FilterDatabase" localSheetId="6" hidden="1">'Форма 3.'!$A$17:$AM$17</definedName>
    <definedName name="_xlnm._FilterDatabase" localSheetId="7" hidden="1">'Форма 4.'!$A$19:$CZ$19</definedName>
    <definedName name="_xlnm._FilterDatabase" localSheetId="8" hidden="1">'Форма 5. (2018)'!$A$19:$AL$19</definedName>
    <definedName name="_xlnm._FilterDatabase" localSheetId="9" hidden="1">'Форма 5. (2019)'!$A$19:$AL$19</definedName>
    <definedName name="_xlnm._FilterDatabase" localSheetId="10" hidden="1">'Форма 5. (2020)'!$A$19:$AL$19</definedName>
    <definedName name="_xlnm._FilterDatabase" localSheetId="11" hidden="1">'Форма 6.'!$A$18:$BL$18</definedName>
    <definedName name="_xlnm._FilterDatabase" localSheetId="12" hidden="1">'Форма 7.'!$A$18:$CX$18</definedName>
    <definedName name="_xlnm._FilterDatabase" localSheetId="13" hidden="1">'Форма 8.'!$A$15:$AH$15</definedName>
    <definedName name="_xlnm._FilterDatabase" localSheetId="14" hidden="1">'Форма 9.'!$A$18:$I$18</definedName>
    <definedName name="_xlnm._FilterDatabase" localSheetId="4" hidden="1">'Форма1- 2021'!$A$19:$AS$19</definedName>
    <definedName name="_xlnm.Print_Titles" localSheetId="17">'11.2.'!$11:$11</definedName>
    <definedName name="_xlnm.Print_Titles" localSheetId="18">'11.3.'!$10:$10</definedName>
    <definedName name="_xlnm.Print_Titles" localSheetId="1">'Форма 1- 2018'!$15:$19</definedName>
    <definedName name="_xlnm.Print_Titles" localSheetId="3">'Форма 1- 2020'!$15:$19</definedName>
    <definedName name="_xlnm.Print_Titles" localSheetId="0">'Форма 1-2017'!$15:$19</definedName>
    <definedName name="_xlnm.Print_Titles" localSheetId="2">'Форма 1-2019'!$15:$19</definedName>
    <definedName name="_xlnm.Print_Titles" localSheetId="4">'Форма1- 2021'!$15:$19</definedName>
    <definedName name="_xlnm.Print_Area" localSheetId="18">'11.3.'!$A$1:$I$24</definedName>
    <definedName name="_xlnm.Print_Area" localSheetId="1">'Форма 1- 2018'!$A$1:$AW$31</definedName>
    <definedName name="_xlnm.Print_Area" localSheetId="3">'Форма 1- 2020'!$A$1:$AW$35</definedName>
    <definedName name="_xlnm.Print_Area" localSheetId="15">'Форма 10.'!$A$1:$R$55</definedName>
    <definedName name="_xlnm.Print_Area" localSheetId="16">'Форма 11. Раздел 1.'!$A$1:$AH$56</definedName>
    <definedName name="_xlnm.Print_Area" localSheetId="19">'Форма 12.'!$A$1:$AE$54</definedName>
    <definedName name="_xlnm.Print_Area" localSheetId="0">'Форма 1-2017'!$A$1:$AW$34</definedName>
    <definedName name="_xlnm.Print_Area" localSheetId="2">'Форма 1-2019'!$A$1:$AW$33</definedName>
    <definedName name="_xlnm.Print_Area" localSheetId="20">'Форма 13.'!$A$1:$K$54</definedName>
    <definedName name="_xlnm.Print_Area" localSheetId="21">'Форма 14.'!$A$1:$U$56</definedName>
    <definedName name="_xlnm.Print_Area" localSheetId="22">'Форма 17.'!$A$1:$J$18</definedName>
    <definedName name="_xlnm.Print_Area" localSheetId="23">'Форма 18.'!$A$1:$H$28</definedName>
    <definedName name="_xlnm.Print_Area" localSheetId="24">'Форма 19.'!$A$1:$B$18</definedName>
    <definedName name="_xlnm.Print_Area" localSheetId="5">'Форма 2.'!$A$1:$CZ$59</definedName>
    <definedName name="_xlnm.Print_Area" localSheetId="6">'Форма 3.'!$A$1:$AM$59</definedName>
    <definedName name="_xlnm.Print_Area" localSheetId="7">'Форма 4.'!$A$1:$DA$61</definedName>
    <definedName name="_xlnm.Print_Area" localSheetId="8">'Форма 5. (2018)'!$A$1:$AL$61</definedName>
    <definedName name="_xlnm.Print_Area" localSheetId="9">'Форма 5. (2019)'!$A$1:$AL$61</definedName>
    <definedName name="_xlnm.Print_Area" localSheetId="10">'Форма 5. (2020)'!$A$1:$AL$61</definedName>
    <definedName name="_xlnm.Print_Area" localSheetId="11">'Форма 6.'!$A$1:$BL$59</definedName>
    <definedName name="_xlnm.Print_Area" localSheetId="12">'Форма 7.'!$A$1:$CX$59</definedName>
    <definedName name="_xlnm.Print_Area" localSheetId="13">'Форма 8.'!$A$1:$AH$73</definedName>
    <definedName name="_xlnm.Print_Area" localSheetId="14">'Форма 9.'!$A$1:$I$62</definedName>
    <definedName name="_xlnm.Print_Area" localSheetId="4">'Форма1- 2021'!$A$1:$AW$35</definedName>
  </definedNames>
  <calcPr fullCalcOnLoad="1"/>
</workbook>
</file>

<file path=xl/sharedStrings.xml><?xml version="1.0" encoding="utf-8"?>
<sst xmlns="http://schemas.openxmlformats.org/spreadsheetml/2006/main" count="14954" uniqueCount="999">
  <si>
    <t>Приложение  № 1</t>
  </si>
  <si>
    <t>к приказу Минэнерго России</t>
  </si>
  <si>
    <t>от «__» _____ 2016 г. №___</t>
  </si>
  <si>
    <t>Форма 1. Перечень инвестиционных проектов</t>
  </si>
  <si>
    <t xml:space="preserve">на 2017 год </t>
  </si>
  <si>
    <t>Инвестиционная программа ООО "Янаульские электрические сети"</t>
  </si>
  <si>
    <t>полное наименование субъекта электроэнергетики</t>
  </si>
  <si>
    <t>Год раскрытия информации: 2017 год</t>
  </si>
  <si>
    <t>Утвержденные плановые значения показателей приведены в соответствии с Приказом Минпрома РБ № 257-О  от 30.10.2016г.</t>
  </si>
  <si>
    <t>реквизиты решения органа исполнительной власти, утвердившего инвестиционную программу</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</si>
  <si>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</si>
  <si>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</si>
  <si>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</si>
  <si>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</si>
  <si>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</si>
  <si>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</si>
  <si>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</si>
  <si>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</si>
  <si>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</si>
  <si>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</si>
  <si>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</si>
  <si>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трансформаторов на ПС, не связанных с осуществлением технологического присоединения, МВА</t>
  </si>
  <si>
    <t>Показатель увеличения мощности трансформаторов на ПС, связанных с осуществлением технологического присоединения, МВА</t>
  </si>
  <si>
    <t>Показатель увеличения протяженности линий электропередачи, не связанного с осуществлением технологического присоединения, км</t>
  </si>
  <si>
    <t>Показатель увеличения протяженности линий электропередачи, связанного с осуществлением технологического присоединения, км</t>
  </si>
  <si>
    <t>Показатель максимальной мощности присоединяемых потребителей электрической энергии, МВА</t>
  </si>
  <si>
    <t>Показатель максимальной мощности присоединяемых объектов по производству электрической энергии, МВТ</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</si>
  <si>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ТСО или иным лицам, МВт</t>
  </si>
  <si>
    <t>Показатель степени загрузки трансформаторной подстанции, %</t>
  </si>
  <si>
    <t>Показатель замены силовых трансформаторов, МВА</t>
  </si>
  <si>
    <t>Показател замены линий электропередач, км</t>
  </si>
  <si>
    <t>Показатель замены выключателей, шт.</t>
  </si>
  <si>
    <t>Показатель замены устройств компенсации реактивной мощности, шт.</t>
  </si>
  <si>
    <t>Показатель изменений доли полезного отпуска ээ, который формруется посредством приборов учета, включенных в систему сбора и передачи данных, %</t>
  </si>
  <si>
    <t>Увелечение пропускной способности(км)</t>
  </si>
  <si>
    <t>Показатель оценки изменения средней частоты прекращения предачи электрической энергии потребителям услуг (saifi)</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</si>
  <si>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</si>
  <si>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t>
  </si>
  <si>
    <t>Показатель объема финансовых потребностей, необходимых для реализации мероприятий, направленных на выполнение требований законодательства, млн. рублей</t>
  </si>
  <si>
    <t>Показатель объема финансовых потребностей, необходимых для реализации мероприятий, направленых на выполнение предписаний органов исполнительной власти, млн. рублей</t>
  </si>
  <si>
    <t>Показатель объема финансовых потребностей, необходимых для реализации мероприятий, направленых на выполеннеи требований регламентов рынков электрической энергии, млн. рублей</t>
  </si>
  <si>
    <t>Показатель объема финансовых потребностей, необходимых для реализации мероприятий, направленных на развитие информационной инфраструктуры, млн. рублей</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</si>
  <si>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млн. рублей</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</si>
  <si>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млн. рублей</t>
  </si>
  <si>
    <t>Утвержденный 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</si>
  <si>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</si>
  <si>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</si>
  <si>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</si>
  <si>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</si>
  <si>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</si>
  <si>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</si>
  <si>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</si>
  <si>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</si>
  <si>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</si>
  <si>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</si>
  <si>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</si>
  <si>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</si>
  <si>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</si>
  <si>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</si>
  <si>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</si>
  <si>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</si>
  <si>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</si>
  <si>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</si>
  <si>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</si>
  <si>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</si>
  <si>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</si>
  <si>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</si>
  <si>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</si>
  <si>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</si>
  <si>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</si>
  <si>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</si>
  <si>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</si>
  <si>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</si>
  <si>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</si>
  <si>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</si>
  <si>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</si>
  <si>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7.1</t>
  </si>
  <si>
    <t>7.2</t>
  </si>
  <si>
    <t>7.3</t>
  </si>
  <si>
    <t>7.4</t>
  </si>
  <si>
    <t>8.1</t>
  </si>
  <si>
    <t>8.2</t>
  </si>
  <si>
    <t>8.3</t>
  </si>
  <si>
    <t>8.4</t>
  </si>
  <si>
    <t>8.5</t>
  </si>
  <si>
    <t>8.6</t>
  </si>
  <si>
    <t>9.1</t>
  </si>
  <si>
    <t>9.2</t>
  </si>
  <si>
    <t>9.3</t>
  </si>
  <si>
    <t>9.4</t>
  </si>
  <si>
    <t>10.1</t>
  </si>
  <si>
    <t>10.2</t>
  </si>
  <si>
    <t>ВСЕГО по инвестиционной программе, в том числе:</t>
  </si>
  <si>
    <t>Г</t>
  </si>
  <si>
    <t>нд</t>
  </si>
  <si>
    <t>0.2</t>
  </si>
  <si>
    <t>Реконструкция, модернизация, техническое перевооружение, всего</t>
  </si>
  <si>
    <t>0.4</t>
  </si>
  <si>
    <t>Прочее новое строительство объектов электросетевого хозяйства, всего</t>
  </si>
  <si>
    <t>0.6</t>
  </si>
  <si>
    <t>Прочие инвестиционные проекты, всего</t>
  </si>
  <si>
    <t>ООО "ЯЭС"</t>
  </si>
  <si>
    <t>1.2</t>
  </si>
  <si>
    <t>Реконструкция, модернизация, техническое перевооружение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</si>
  <si>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</si>
  <si>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</si>
  <si>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</si>
  <si>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</si>
  <si>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1.2.2.1.1</t>
  </si>
  <si>
    <t>Реконструкция линий электропередачи ВЛ-0,4кВ ул.Худайбердина от ТП-3030 и ТП-3001</t>
  </si>
  <si>
    <t>2,0</t>
  </si>
  <si>
    <t>1.2.2.1.2</t>
  </si>
  <si>
    <t>Реконструкция линий электропередачи ВЛ-0,4кВ ул.Победы от ТП-3005 и ТП-2304</t>
  </si>
  <si>
    <t>2,27</t>
  </si>
  <si>
    <t>1.4</t>
  </si>
  <si>
    <t>Прочее новое строительство объектов элкетросетевого хозяйства, всего, в том числе:</t>
  </si>
  <si>
    <t>1.4.1</t>
  </si>
  <si>
    <t>Строительство ВЛЗ-6 кВ(Ф.4623) мкр-н "Восточный-2"(1-я очередь) (протяженность 3,061 км)</t>
  </si>
  <si>
    <t>1.4.2</t>
  </si>
  <si>
    <t>Монтаж Трансформаторных подстанций КТП-6/0,4 кВ-400 кВА для электроснабжения мкр-н "Восточный-2",кол-во- 3шт.</t>
  </si>
  <si>
    <t>1.6</t>
  </si>
  <si>
    <t>Прочие инвестиционные проекты, всего, в том числе:</t>
  </si>
  <si>
    <t>1.6.1</t>
  </si>
  <si>
    <t>Приобретение автогидроподъемника ПСС-131.18Э-01</t>
  </si>
  <si>
    <t xml:space="preserve">на 2018 год </t>
  </si>
  <si>
    <t>Показатель замены линий электропередач, км</t>
  </si>
  <si>
    <t>Реконструкция линий электропередачи ВЛ-0,4кВ ул. Куйбышева;Чкалова;Тукаева;Белинского;Димитрова;8 Марта;Калинина;Труда;Гоголя от КТП-2321</t>
  </si>
  <si>
    <t xml:space="preserve">5,485 </t>
  </si>
  <si>
    <t>Реконструкция линий электропередачи ВЛ-0,4кВ ул. Кирова;Островского;Чернышевского;Белинского от КТП-2316</t>
  </si>
  <si>
    <t xml:space="preserve">2,307 </t>
  </si>
  <si>
    <t>1.2.2.1.3</t>
  </si>
  <si>
    <t>Реконструкция линий электропередачи ВЛ-0,4кВ ул.Куйбышева;Крупской;Лермонтова;Димитрова;8 Марта;Калинина;Труда от КТП-2318</t>
  </si>
  <si>
    <t xml:space="preserve">4,953 </t>
  </si>
  <si>
    <t xml:space="preserve">0 </t>
  </si>
  <si>
    <t xml:space="preserve">на 2019 год </t>
  </si>
  <si>
    <t>Показатель увеличения мощности трансформаторов на ПС, вязанных с осуществлением технологического присоединения, МВА</t>
  </si>
  <si>
    <t>Реконструкция линий электропередачи ВЛ-0,4кВ ул. З.Космодемьянской;Свердлова;Тимирязева;Адм.Нахимова;Л.Чайкиной;Пролетарская;пер.Тимирязева;пер.Свердлова от КТП-2310</t>
  </si>
  <si>
    <t>4,392</t>
  </si>
  <si>
    <t>Реконструкция линий электропередачи ВЛ-0,4кВ ул. Лермонтова;Димитрова;Белинского;Февральская от КТП-2332</t>
  </si>
  <si>
    <t>1,86</t>
  </si>
  <si>
    <t>Реконструкция линий электропередачи ВЛ-0,4кВ ул.Социалистическая;Якутова;Цюрупы;Пархоменко;Герцена;Пионерская от КТП-2324</t>
  </si>
  <si>
    <t>2,047</t>
  </si>
  <si>
    <t>0</t>
  </si>
  <si>
    <t>1.2.2.1.4</t>
  </si>
  <si>
    <t>Реконструкция линий электропередачи ВЛ-0,4кВ ул.Давлетшина;Радищева;Строителей;М.Горького;Мира;пер.Ленина;пер.Маяковского от КТП-0405</t>
  </si>
  <si>
    <t xml:space="preserve">2,803 </t>
  </si>
  <si>
    <t>Строительство  ВЛИ-6кВ для электроснабжения мкр-н "Восточный-2"(2-я очередь),протяженность - 2,36км.</t>
  </si>
  <si>
    <t>Монтаж Трансформаторных подстанций КТП-6/0,4 кВ-400 кВА для электроснабжения мкр-н "Восточный-2",кол-во- 2шт.</t>
  </si>
  <si>
    <t xml:space="preserve">на 2020 год </t>
  </si>
  <si>
    <t>Реконструкция линий электропередачи ВЛ-0,4кВ ул.Каманина;Победы;Чапаева;пер.Каманина от КТП-2304</t>
  </si>
  <si>
    <t xml:space="preserve">2,475 </t>
  </si>
  <si>
    <t>2,475</t>
  </si>
  <si>
    <t>Реконструкция линий электропередачи ВЛ-0,4кВ ул.Матросова;Азина;Ленина;Победы;Суворова;пер.Ленина  от ТП-6</t>
  </si>
  <si>
    <t>3,131</t>
  </si>
  <si>
    <t xml:space="preserve">3,131 </t>
  </si>
  <si>
    <t>Реконструкция линий электропередачи ВЛ-0,4кВ ул.Матросова;Мичурина;Тургенева;М.Горького;С.Юлаева;Азина-нечёт. от ТП-3101</t>
  </si>
  <si>
    <t xml:space="preserve">2,447 </t>
  </si>
  <si>
    <t>2,447</t>
  </si>
  <si>
    <t>Реконструкция линий электропередачи ВЛ-0,4кВ ул.Тельмана;Циолковского;Невского;Жуковского  от ТП-3005</t>
  </si>
  <si>
    <t xml:space="preserve">1,902 </t>
  </si>
  <si>
    <t>1.2.2.1.5</t>
  </si>
  <si>
    <t>Реконструкция линий электропередачи ВЛ-0,4кВ ул.К.Маркса;пер.Малышева;пер.Стадиона;пер.Маяковского;пер.Радищева;ул.Азина от ТП-0904</t>
  </si>
  <si>
    <t xml:space="preserve">1,639 </t>
  </si>
  <si>
    <t>1.2.2.1.6</t>
  </si>
  <si>
    <t>Реконструкция линий электропередачи ВЛ-0,4кВ ул.Мира;Молодежная;Дружбы  от ТП-0400</t>
  </si>
  <si>
    <t xml:space="preserve">1,244 </t>
  </si>
  <si>
    <t>1.2.2.1.7</t>
  </si>
  <si>
    <t>Реконструкция линий электропередачи ВЛ-0,4кВ ул.Октябрьская;Аксакова;пер.Мясокомбината  от ТП-3001</t>
  </si>
  <si>
    <t xml:space="preserve">3,65 </t>
  </si>
  <si>
    <t xml:space="preserve">на 2021 год </t>
  </si>
  <si>
    <t>Реконструкция линий электропередачи ВЛ-0,4кВ ул.Февральская;Тимирязева;Кирова;Тукаева;Чкалова от КТП-2315</t>
  </si>
  <si>
    <t>Реконструкция линий электропередачи ВЛ-0,4кВ ул.Маяковского  от ТП-3104,ТП-0901</t>
  </si>
  <si>
    <t>Реконструкция линий электропередачи ВЛ-0,4кВ ул.Буйская;Урняк от ТП-83</t>
  </si>
  <si>
    <t>Реконструкция линий электропередачи ВЛ-0,4кВ ул.Белинского  от ТП-2315</t>
  </si>
  <si>
    <t>Реконструкция линий электропередачи ВЛ-0,4кВ ул.Лермонтова;Димитрова;Белинского;Февральская от ТП-2332</t>
  </si>
  <si>
    <t>Реконструкция линий электропередачи ВЛ-0,4кВ ул.Комсомольская;М.Гафури;Кутузова;Пархоменко;Фрунзе;Чехова от ТП-2326</t>
  </si>
  <si>
    <t>Реконструкция линий электропередачи ВЛ-0,4кВ ул.Якутова;Кутузова;М.Гафури;Комсомольская;Цюрупы  от ТП-2325</t>
  </si>
  <si>
    <t>1.2.2.1.8</t>
  </si>
  <si>
    <t>Реконструкция линий электропередачи ВЛ-0,4кВ ул.Первомайская;Л.Чайкиной  от ТП-2306</t>
  </si>
  <si>
    <t>1.2.2.1.9</t>
  </si>
  <si>
    <t>Реконструкция линий электропередачи ВЛ-0,4кВ ул.Циолковского;Невского;Чапаева;Жуковского от ТП-3009</t>
  </si>
  <si>
    <t>1.2.2.1.10</t>
  </si>
  <si>
    <t>Реконструкция линий электропередачи ВЛ-0,4кВ ул.К.Маркса от ТП-3000</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</si>
  <si>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</si>
  <si>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</si>
  <si>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</si>
  <si>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</si>
  <si>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</si>
  <si>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</si>
  <si>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</si>
  <si>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Фактический объем финансирования на 01.01.2017 года, млн. рублей (с НДС)</t>
  </si>
  <si>
    <t xml:space="preserve">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 в прогнозных ценах соответствующих лет, млн. рублей(с НДС) </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</si>
  <si>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</si>
  <si>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</si>
  <si>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Финансирование капитальных вложений 2017 года в прогнозных ценах, млн. рублей (с НДС)</t>
  </si>
  <si>
    <t>Финансирование капитальных вложений в прогнозных ценах соответствующих лет, млн. рублей (с НДС)</t>
  </si>
  <si>
    <t>Краткое обоснование  корректировки утвержденного плана</t>
  </si>
  <si>
    <t>План</t>
  </si>
  <si>
    <t>Факт</t>
  </si>
  <si>
    <t>План 2018 года</t>
  </si>
  <si>
    <t>Предложение по корректировке утвержденного плана 2018 года</t>
  </si>
  <si>
    <t>План 2019 года</t>
  </si>
  <si>
    <t>Предложение по корректировке утвержденного плана 2019 года</t>
  </si>
  <si>
    <t>План 2020 года</t>
  </si>
  <si>
    <t>Предложение по корректировке утвержденного плана 2020 года</t>
  </si>
  <si>
    <t>План 2021 года</t>
  </si>
  <si>
    <t>Предложение по корректировке утвержденного плана 2021 года</t>
  </si>
  <si>
    <t>Итого за период реализации инвестиционной программы (план)</t>
  </si>
  <si>
    <t>Итого за период реализации инвестиционной программы (с учетом предложений по корректировке утвержденного плана)</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</si>
  <si>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</si>
  <si>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</si>
  <si>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</si>
  <si>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</si>
  <si>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</si>
  <si>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</si>
  <si>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 xml:space="preserve">в прогнозных ценах соответствующих лет, млню рублей (с НДС) </t>
  </si>
  <si>
    <t>План на 01.01.2017 год</t>
  </si>
  <si>
    <t>План на 01.01.2018 год</t>
  </si>
  <si>
    <t>Предложение по корректировке утвержденного плана на 01.01.2018 год</t>
  </si>
  <si>
    <t>Общий объем финансирования, в том числе за счет:</t>
  </si>
  <si>
    <t>федерального бюджета</t>
  </si>
  <si>
    <t>бюджетов субъектов Российской Федерации</t>
  </si>
  <si>
    <t>средств, полученных от оказания услуг по регулируемым государством ценам (тарифам)</t>
  </si>
  <si>
    <t>иных источников финансирования</t>
  </si>
  <si>
    <t>16.1</t>
  </si>
  <si>
    <t>16.2</t>
  </si>
  <si>
    <t>16.3</t>
  </si>
  <si>
    <t>16.4</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</si>
  <si>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</si>
  <si>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</si>
  <si>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</si>
  <si>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</si>
  <si>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</si>
  <si>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</si>
  <si>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</si>
  <si>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</si>
  <si>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</si>
  <si>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</si>
  <si>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</si>
  <si>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</si>
  <si>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</si>
  <si>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</si>
  <si>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</si>
  <si>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</si>
  <si>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</si>
  <si>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</si>
  <si>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</si>
  <si>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</si>
  <si>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</si>
  <si>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</si>
  <si>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</si>
  <si>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</si>
  <si>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</si>
  <si>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</si>
  <si>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</si>
  <si>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</si>
  <si>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</si>
  <si>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</si>
  <si>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</si>
  <si>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</si>
  <si>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</si>
  <si>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</si>
  <si>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</si>
  <si>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</si>
  <si>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</si>
  <si>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</si>
  <si>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</si>
  <si>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</si>
  <si>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П</t>
  </si>
  <si>
    <t>2017</t>
  </si>
  <si>
    <t>2021</t>
  </si>
  <si>
    <t>11.2015</t>
  </si>
  <si>
    <t>2020</t>
  </si>
  <si>
    <t>Данные мероприятия исключается из инвест программы в связи отсутствием финансов на реализацию</t>
  </si>
  <si>
    <t>Данные иероприятия исключается из инвест программы в связи отсутствием финансов на реализацию</t>
  </si>
  <si>
    <t>Реконструкция линий электропередачи ВЛ-0,4кВ ул.Куйбышева;Чкалова;Тукаева;Белинского;Димитрова;8 Марта;Калинина;Труда; Гоголя от КТП-2321</t>
  </si>
  <si>
    <t>2018</t>
  </si>
  <si>
    <t>3,480</t>
  </si>
  <si>
    <t>01.2017</t>
  </si>
  <si>
    <t>Реконструкция линий электропередачи ВЛ-0,4кВ ул.Кирова; Островского; Чернышевского; Белинского от КТП-2316</t>
  </si>
  <si>
    <t>1,464</t>
  </si>
  <si>
    <t>Данное мероприятие исключается из инвест программы в связи отсутствием финансов на реализацию</t>
  </si>
  <si>
    <t>Реконструкция линий электропередачи ВЛ-0,4кВ ул.Первомайская; З. Космодемьянской; Свердлова; Тимирязева; Адм. Нахимова;Л.Чайкиной; Пролетарская; пер. Тимирязева; пер. Свердлова от КТП-2310</t>
  </si>
  <si>
    <t>2019</t>
  </si>
  <si>
    <t>2,820</t>
  </si>
  <si>
    <t>Реконструкция линий электропередачи ВЛ-0,4кВ ул.Каманина; Победы;Чапаева;пер.Каманина от КТП-2304</t>
  </si>
  <si>
    <t>1,566</t>
  </si>
  <si>
    <t>1.2.2.1.11</t>
  </si>
  <si>
    <t>Реконструкция линий электропередачи ВЛ-0,4кВ ул.Матросова;Азина;Ленина;Победы;Суворова;пер.Ленина от ТП-6</t>
  </si>
  <si>
    <t>1,991</t>
  </si>
  <si>
    <t>1.2.2.1.12</t>
  </si>
  <si>
    <t>Реконструкция линий электропередачи ВЛ-0,4кВ ул.Тельмана;Циолковского;Победы;Невского;Жуковского от КТП-3005</t>
  </si>
  <si>
    <t>1,208</t>
  </si>
  <si>
    <t>1.2.2.1.13</t>
  </si>
  <si>
    <t>Реконструкция линий электропередачи ВЛ-0,4кВ ул. Матросова; Мичурина; Тургенева;М.Горького; С.Юлаева; Азина-нечётн. от КТП-3101</t>
  </si>
  <si>
    <t>1,555</t>
  </si>
  <si>
    <t>1.2.2.1.14</t>
  </si>
  <si>
    <t>1.2.2.1.15</t>
  </si>
  <si>
    <t>1.2.2.1.16</t>
  </si>
  <si>
    <t>1.2.2.1.17</t>
  </si>
  <si>
    <t>Реконструкция линий электропередачи ВЛ-0,4кВ ул.Февральская;Белинского;Тимирязева;Кирова;Тукаева;Чкалова от КТП-2315</t>
  </si>
  <si>
    <t>1.2.2.1.18</t>
  </si>
  <si>
    <t>Реконструкция линий электропередачи ВЛ-0,4кВ ул.Маяковского от КТП-3104</t>
  </si>
  <si>
    <t>1,594</t>
  </si>
  <si>
    <t>1.2.2.1.19</t>
  </si>
  <si>
    <t>Реконструкция линий электропередачи ВЛ-0,4кВ ул.Буйская; Урняк от КТП-83</t>
  </si>
  <si>
    <t>1.2.2.1.20</t>
  </si>
  <si>
    <t>Реконструкция линий электропередачи ВЛ-0,4кВ ул.Белинского от КТП-2315</t>
  </si>
  <si>
    <t>1.2.2.1.21</t>
  </si>
  <si>
    <t>3,583</t>
  </si>
  <si>
    <t>1.2.2.1.22</t>
  </si>
  <si>
    <t>0,69</t>
  </si>
  <si>
    <t>1.2.2.1.23</t>
  </si>
  <si>
    <t>0,613</t>
  </si>
  <si>
    <t>1.2.2.1.24</t>
  </si>
  <si>
    <t>1.2.2.1.25</t>
  </si>
  <si>
    <t>В связи корректировкой цен на материалы</t>
  </si>
  <si>
    <t>Монтаж КТП-6/0,4кВ мкр-н "Восточный-2"(1-я очередь) (3шт - 1,2МВт)</t>
  </si>
  <si>
    <t>1.4.3</t>
  </si>
  <si>
    <t>Строительство ВЛЗ-6 кВ(Ф.4623) мкр-н "Восточный-2"(2-я очередь) (протяженность 2,36 км)</t>
  </si>
  <si>
    <t>1.4.4</t>
  </si>
  <si>
    <t>Монтаж КТП-6/0,4кВ мкр-н "Восточный-2"(2-я очередь) (2шт - 0,8МВт)</t>
  </si>
  <si>
    <t>1.4.5</t>
  </si>
  <si>
    <t>Приложение  № 3</t>
  </si>
  <si>
    <t>Форма 3. План освоения капитальных вложений по инвестиционным проектам</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</si>
  <si>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</si>
  <si>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rPr>
      <t xml:space="preserve"> </t>
    </r>
    <r>
      <rPr>
        <b/>
        <sz val="12"/>
        <rFont val="Times New Roman"/>
        <family val="1"/>
      </rPr>
      <t>в базисном уровне цен, млн. рублей (без НДС)</t>
    </r>
  </si>
  <si>
    <t>Фактический объем освоения капитальных вложений на 01.01.2018 года, млн. рублей (без НДС)</t>
  </si>
  <si>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</si>
  <si>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</si>
  <si>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2018 года в прогнозных ценах соответствующих лет,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</si>
  <si>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</si>
  <si>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</si>
  <si>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</si>
  <si>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План на 01.01.2017 года</t>
  </si>
  <si>
    <t>План на 01.01.2018 года</t>
  </si>
  <si>
    <t>Предложение по корректировке утвержденного плана на 01.01.2018 года X</t>
  </si>
  <si>
    <t>2018 год</t>
  </si>
  <si>
    <t>2019 год</t>
  </si>
  <si>
    <t>2020 год</t>
  </si>
  <si>
    <t>2021 год</t>
  </si>
  <si>
    <t>2022 год</t>
  </si>
  <si>
    <t>Итого за период реализации инвестиционной программы (предложение по корректировке утвержденного плана)</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</si>
  <si>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</si>
  <si>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</si>
  <si>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</si>
  <si>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</si>
  <si>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</si>
  <si>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проектноизыскательские работы</t>
  </si>
  <si>
    <t>в базисном уровне цен</t>
  </si>
  <si>
    <t>в прогнозных ценах соответствующих лет</t>
  </si>
  <si>
    <t>29.1</t>
  </si>
  <si>
    <t>29.2</t>
  </si>
  <si>
    <t>29.3</t>
  </si>
  <si>
    <t>29.4</t>
  </si>
  <si>
    <t>29.5</t>
  </si>
  <si>
    <t>29.6</t>
  </si>
  <si>
    <t>29.7</t>
  </si>
  <si>
    <t>29.8</t>
  </si>
  <si>
    <t>32</t>
  </si>
  <si>
    <t>1,4</t>
  </si>
  <si>
    <t>3,16</t>
  </si>
  <si>
    <t xml:space="preserve"> </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</si>
  <si>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</si>
  <si>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</si>
  <si>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</si>
  <si>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</si>
  <si>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Итого за период реализации инвестиционной программы</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</si>
  <si>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</si>
  <si>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</si>
  <si>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</si>
  <si>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</si>
  <si>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</si>
  <si>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</si>
  <si>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</si>
  <si>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</si>
  <si>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</si>
  <si>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</si>
  <si>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</si>
  <si>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</si>
  <si>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</si>
  <si>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</si>
  <si>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</si>
  <si>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</si>
  <si>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</si>
  <si>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</si>
  <si>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</si>
  <si>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</si>
  <si>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</si>
  <si>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</si>
  <si>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</si>
  <si>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</si>
  <si>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</si>
  <si>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</si>
  <si>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</si>
  <si>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</si>
  <si>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</si>
  <si>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</si>
  <si>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</si>
  <si>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</si>
  <si>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</si>
  <si>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</si>
  <si>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</si>
  <si>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</si>
  <si>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</si>
  <si>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</si>
  <si>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</si>
  <si>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</si>
  <si>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</si>
  <si>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</si>
  <si>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</si>
  <si>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</si>
  <si>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</si>
  <si>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</si>
  <si>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</si>
  <si>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</si>
  <si>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</si>
  <si>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</si>
  <si>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</si>
  <si>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</si>
  <si>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</si>
  <si>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</si>
  <si>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</si>
  <si>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</si>
  <si>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</si>
  <si>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</si>
  <si>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</si>
  <si>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</si>
  <si>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</si>
  <si>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</si>
  <si>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</si>
  <si>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</si>
  <si>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7.7.1</t>
  </si>
  <si>
    <t>7.7.2</t>
  </si>
  <si>
    <t>7.7.3</t>
  </si>
  <si>
    <t>7.7.4</t>
  </si>
  <si>
    <t>7.7.5</t>
  </si>
  <si>
    <t>7.7.6</t>
  </si>
  <si>
    <t>7.7.7</t>
  </si>
  <si>
    <t>7.8.1</t>
  </si>
  <si>
    <t>7.8.2</t>
  </si>
  <si>
    <t>7.8.3</t>
  </si>
  <si>
    <t>7.8.4</t>
  </si>
  <si>
    <t>7.8.5</t>
  </si>
  <si>
    <t>7.8.6</t>
  </si>
  <si>
    <t>7.8.7</t>
  </si>
  <si>
    <t>7.9.1</t>
  </si>
  <si>
    <t>7.9.2</t>
  </si>
  <si>
    <t>7.9.3</t>
  </si>
  <si>
    <t>7.9.4</t>
  </si>
  <si>
    <t>7.9.5</t>
  </si>
  <si>
    <t>7.9.6</t>
  </si>
  <si>
    <t>7.9.7</t>
  </si>
  <si>
    <t>7.10.1</t>
  </si>
  <si>
    <t>7.10.2</t>
  </si>
  <si>
    <t>7.10.3</t>
  </si>
  <si>
    <t>7.10.4</t>
  </si>
  <si>
    <t>7.10.5</t>
  </si>
  <si>
    <t>7.10.6</t>
  </si>
  <si>
    <t>7.10.7</t>
  </si>
  <si>
    <t>8.1.1</t>
  </si>
  <si>
    <t>8.1.2</t>
  </si>
  <si>
    <t>8.1.3</t>
  </si>
  <si>
    <t>8.1.4</t>
  </si>
  <si>
    <t>8.1.5</t>
  </si>
  <si>
    <t>8.1.6</t>
  </si>
  <si>
    <t>8.1.7</t>
  </si>
  <si>
    <t>8.2.1</t>
  </si>
  <si>
    <t>8.2.2</t>
  </si>
  <si>
    <t>8.2.3</t>
  </si>
  <si>
    <t>8.2.4</t>
  </si>
  <si>
    <t>8.2.5</t>
  </si>
  <si>
    <t>8.2.6</t>
  </si>
  <si>
    <t>8.2.7</t>
  </si>
  <si>
    <t>9</t>
  </si>
  <si>
    <t>1</t>
  </si>
  <si>
    <t>Монтаж КТП-6/0,4кВ мкр-н "Восточный-2"(1-я очередь) (3шт - 1,2МВА)</t>
  </si>
  <si>
    <t>Монтаж КТП-6/0,4кВ мкр-н "Восточный-2"(2-я очередь) (2шт - 0,8МВА)</t>
  </si>
  <si>
    <t>Приложение  № 5</t>
  </si>
  <si>
    <t>Форма 5. План ввода основных средств (с распределением по кварталам)</t>
  </si>
  <si>
    <t>на 2018 год</t>
  </si>
  <si>
    <t>План (Утвержденный план) принятия основных средств и нематериальных активов к бухгалтерскому учету на год</t>
  </si>
  <si>
    <t>I кв.</t>
  </si>
  <si>
    <t>II кв.</t>
  </si>
  <si>
    <t>III кв.</t>
  </si>
  <si>
    <t>IV кв.</t>
  </si>
  <si>
    <t>Итого план (утвержденный план) за год</t>
  </si>
  <si>
    <t>4.1.1</t>
  </si>
  <si>
    <t>4.1.2</t>
  </si>
  <si>
    <t>4.1.3</t>
  </si>
  <si>
    <t>4.1.4</t>
  </si>
  <si>
    <t>4.1.5</t>
  </si>
  <si>
    <t>4.1.6</t>
  </si>
  <si>
    <t>4.1.7</t>
  </si>
  <si>
    <t>4.2.1</t>
  </si>
  <si>
    <t>4.2.2</t>
  </si>
  <si>
    <t>4.2.3</t>
  </si>
  <si>
    <t>4.2.4</t>
  </si>
  <si>
    <t>4.2.5</t>
  </si>
  <si>
    <t>4.2.6</t>
  </si>
  <si>
    <t>4.2.7</t>
  </si>
  <si>
    <t>4.3.1</t>
  </si>
  <si>
    <t>4.3.2</t>
  </si>
  <si>
    <t>4.3.3</t>
  </si>
  <si>
    <t>4.3.4</t>
  </si>
  <si>
    <t>4.3.5</t>
  </si>
  <si>
    <t>4.3.6</t>
  </si>
  <si>
    <t>4.3.7</t>
  </si>
  <si>
    <t>4.4.1</t>
  </si>
  <si>
    <t>4.4.2</t>
  </si>
  <si>
    <t>4.4.3</t>
  </si>
  <si>
    <t>4.4.4</t>
  </si>
  <si>
    <t>4.4.5</t>
  </si>
  <si>
    <t>4.4.6</t>
  </si>
  <si>
    <t>4.4.7</t>
  </si>
  <si>
    <t>5</t>
  </si>
  <si>
    <t>6</t>
  </si>
  <si>
    <t>7</t>
  </si>
  <si>
    <t>8</t>
  </si>
  <si>
    <t>10</t>
  </si>
  <si>
    <t>11</t>
  </si>
  <si>
    <t>Монтаж КТП-6/0,4кВ мкр-н "Восточный-2"(1-я очередь) (6шт - 2,4МВт)</t>
  </si>
  <si>
    <t>на 2019 год</t>
  </si>
  <si>
    <t>на 2020 год</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</si>
  <si>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</si>
  <si>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</si>
  <si>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Утвержденные плановые значения показателей приведены в соответствии с Приказ Минпрома РБ № 257-О от 31.10.2016г.</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</si>
  <si>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</si>
  <si>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</si>
  <si>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План (Утвержденный план)</t>
  </si>
  <si>
    <t>Факт (Предложение по корректировке утвержденного плана)</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</si>
  <si>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</si>
  <si>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</si>
  <si>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</si>
  <si>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</si>
  <si>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</si>
  <si>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</si>
  <si>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</si>
  <si>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</si>
  <si>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</si>
  <si>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</si>
  <si>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</si>
  <si>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</si>
  <si>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</si>
  <si>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</si>
  <si>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</si>
  <si>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</si>
  <si>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</si>
  <si>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</si>
  <si>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</si>
  <si>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</si>
  <si>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</si>
  <si>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</si>
  <si>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</si>
  <si>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</si>
  <si>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</si>
  <si>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</si>
  <si>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</si>
  <si>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</si>
  <si>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</si>
  <si>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</si>
  <si>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</si>
  <si>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</si>
  <si>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</si>
  <si>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</si>
  <si>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</si>
  <si>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</si>
  <si>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</si>
  <si>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5.7.1</t>
  </si>
  <si>
    <t>5.7.2</t>
  </si>
  <si>
    <t>5.7.3</t>
  </si>
  <si>
    <t>5.7.4</t>
  </si>
  <si>
    <t>5.7.5</t>
  </si>
  <si>
    <t>5.7.6</t>
  </si>
  <si>
    <t>5.8.1</t>
  </si>
  <si>
    <t>5.8.2</t>
  </si>
  <si>
    <t>5.8.3</t>
  </si>
  <si>
    <t>5.8.4</t>
  </si>
  <si>
    <t>5.8.5</t>
  </si>
  <si>
    <t>5.8.6</t>
  </si>
  <si>
    <t>IV</t>
  </si>
  <si>
    <t>III</t>
  </si>
  <si>
    <t>Данное иероприятие исключается из инвест программы в связи отсутствием финансов на реализацию</t>
  </si>
  <si>
    <t>Данное мероприятие исключается из  инвестиционной программы в связи с отсутствием финансовых средств на реализацию</t>
  </si>
  <si>
    <t>Реконструкция линий электропередачи ВЛ-0,4кВ ул.Лермонтова; Димитрова; Белинского; Февральская от КТП-2332</t>
  </si>
  <si>
    <t>Данное мероприятие переносится на  на реализацию в 2021 году</t>
  </si>
  <si>
    <t>0,80</t>
  </si>
  <si>
    <t>Приложение  № 7</t>
  </si>
  <si>
    <t>Форма 7. Краткое описание инвестиционной программы. Ввод объектов инвестиционной деятельности (мощностей) в эксплуатацию</t>
  </si>
  <si>
    <t>Утвержденные плановые значения показателей приведены в соответствии с Приказ Минпрома РБ №257-О от31.10.2016г.</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</si>
  <si>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</si>
  <si>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 в 2017 году</t>
  </si>
  <si>
    <t>Ввод объектов инвестиционной деятельности (мощностей) в эксплуатацию</t>
  </si>
  <si>
    <t xml:space="preserve">Итого за период реализации инвестиционной программы </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</si>
  <si>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</si>
  <si>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</si>
  <si>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</si>
  <si>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</si>
  <si>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</si>
  <si>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</si>
  <si>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</si>
  <si>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</si>
  <si>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</si>
  <si>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</si>
  <si>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</si>
  <si>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</si>
  <si>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</si>
  <si>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</si>
  <si>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</si>
  <si>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</si>
  <si>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</si>
  <si>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</si>
  <si>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</si>
  <si>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</si>
  <si>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</si>
  <si>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</si>
  <si>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</si>
  <si>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</si>
  <si>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</si>
  <si>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</si>
  <si>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</si>
  <si>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</si>
  <si>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</si>
  <si>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</si>
  <si>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</si>
  <si>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</si>
  <si>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</si>
  <si>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6.7.1</t>
  </si>
  <si>
    <t>6.7.2</t>
  </si>
  <si>
    <t>6.7.3</t>
  </si>
  <si>
    <t>6.7.4</t>
  </si>
  <si>
    <t>6.7.5</t>
  </si>
  <si>
    <t>6.7.6</t>
  </si>
  <si>
    <t>6.7.7</t>
  </si>
  <si>
    <t>6.8.1</t>
  </si>
  <si>
    <t>6.8.2</t>
  </si>
  <si>
    <t>6.8.3</t>
  </si>
  <si>
    <t>6.8.4</t>
  </si>
  <si>
    <t>6.8.5</t>
  </si>
  <si>
    <t>6.8.6</t>
  </si>
  <si>
    <t>6.8.7</t>
  </si>
  <si>
    <t>Приложение  № 8</t>
  </si>
  <si>
    <t>Форма 8. Краткое описание инвестиционной программы. Вывод объектов инвестиционной деятельности (мощностей) из эксплуатации</t>
  </si>
  <si>
    <t>Диспетчерское наименование</t>
  </si>
  <si>
    <t>Вывод объектов инвестиционной деятельности (мощностей) из эксплуатации в 2017 году</t>
  </si>
  <si>
    <t>Другое, шт.</t>
  </si>
  <si>
    <t>Приложение  № 9</t>
  </si>
  <si>
    <t>Форма 9. Краткое описание инвестиционной программы. Показатели энергетической эффективности</t>
  </si>
  <si>
    <r>
      <t xml:space="preserve">Перечень показателей энергетической эффективности объектов приведен в соответствии с  </t>
    </r>
    <r>
      <rPr>
        <b/>
        <u val="single"/>
        <sz val="14"/>
        <rFont val="Times New Roman"/>
        <family val="1"/>
      </rPr>
      <t xml:space="preserve">__Программой энергосбережения и повышения энергетической эффективности систем электроснабжения города Янаул Республики Башкортостан на 2017-2021 гг. </t>
    </r>
  </si>
  <si>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</si>
  <si>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</si>
  <si>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</si>
  <si>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</si>
  <si>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электроэнергии при передаче, кВт-ч</t>
  </si>
  <si>
    <t>Системы учета э/э</t>
  </si>
  <si>
    <t>Силовое оборудование (трансформаторы)</t>
  </si>
  <si>
    <t>Коммутационное оборудование (ВВ, ЭВ)</t>
  </si>
  <si>
    <t>Компенсация реактивной мощности</t>
  </si>
  <si>
    <t>ЛЭП</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</si>
  <si>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</si>
  <si>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</si>
  <si>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</si>
  <si>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</si>
  <si>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</si>
  <si>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</si>
  <si>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</si>
  <si>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</si>
  <si>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</si>
  <si>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</si>
  <si>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</si>
  <si>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</si>
  <si>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</si>
  <si>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</si>
  <si>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</si>
  <si>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</si>
  <si>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строительство (+; -; не требуется)</t>
  </si>
  <si>
    <t>Приволжский федеральный округ</t>
  </si>
  <si>
    <t>Республика Башкортостан</t>
  </si>
  <si>
    <t>г. Янаул</t>
  </si>
  <si>
    <t>не требуется</t>
  </si>
  <si>
    <t>местный</t>
  </si>
  <si>
    <t>+</t>
  </si>
  <si>
    <t>-</t>
  </si>
  <si>
    <t>Приложение  № 11</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</si>
  <si>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</si>
  <si>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</si>
  <si>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Инвестиционная программа филиала ООО "Янаульские электрические сети"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</si>
  <si>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</si>
  <si>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</si>
  <si>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</si>
  <si>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Присоединение объектов по производству электрической энергии</t>
  </si>
  <si>
    <t>Присоединение объектов электросетевого хозяйства</t>
  </si>
  <si>
    <t>Диспетчерское 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</si>
  <si>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</si>
  <si>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</si>
  <si>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</si>
  <si>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строительство (реконструкция) которой осуществляется в рамках инвестиционного проекта, МВА</t>
  </si>
  <si>
    <t>Схема и программа развития электроэнергетики субъекта Российской Федерации, утвержденные в 2015 году</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</si>
  <si>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</si>
  <si>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</si>
  <si>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</si>
  <si>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</si>
  <si>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</si>
  <si>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</si>
  <si>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законченных строительством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</si>
  <si>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</si>
  <si>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</si>
  <si>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</si>
  <si>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</si>
  <si>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</si>
  <si>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</si>
  <si>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</si>
  <si>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</si>
  <si>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</si>
  <si>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</si>
  <si>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</si>
  <si>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</si>
  <si>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</si>
  <si>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</si>
  <si>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</si>
  <si>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</si>
  <si>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</si>
  <si>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</si>
  <si>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</si>
  <si>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</si>
  <si>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</si>
  <si>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r>
      <t xml:space="preserve">Инвестиционная программа </t>
    </r>
    <r>
      <rPr>
        <u val="single"/>
        <sz val="12"/>
        <color indexed="8"/>
        <rFont val="Times New Roman"/>
        <family val="1"/>
      </rPr>
      <t xml:space="preserve"> ООО "Янаульские электрические сети"</t>
    </r>
  </si>
  <si>
    <t xml:space="preserve">                                                         полное наименование субъекта электроэнергетики</t>
  </si>
  <si>
    <r>
      <t xml:space="preserve">Год раскрытия информации: </t>
    </r>
    <r>
      <rPr>
        <u val="single"/>
        <sz val="12"/>
        <rFont val="Times New Roman"/>
        <family val="1"/>
      </rPr>
      <t>2017</t>
    </r>
    <r>
      <rPr>
        <sz val="12"/>
        <rFont val="Times New Roman"/>
        <family val="1"/>
      </rPr>
      <t xml:space="preserve"> год</t>
    </r>
  </si>
  <si>
    <r>
      <t xml:space="preserve">Утвержденные плановые значения показателей приведены в соответствии с  </t>
    </r>
    <r>
      <rPr>
        <u val="single"/>
        <sz val="12"/>
        <rFont val="Times New Roman"/>
        <family val="1"/>
      </rPr>
      <t>Приказом Минпрома России №257-О от31.10.2016г.</t>
    </r>
  </si>
  <si>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</si>
  <si>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</si>
  <si>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</si>
  <si>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</si>
  <si>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</si>
  <si>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</si>
  <si>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2017</t>
  </si>
  <si>
    <t>год 2018</t>
  </si>
  <si>
    <t>год 2019</t>
  </si>
  <si>
    <t>год 2020</t>
  </si>
  <si>
    <t>год 2021</t>
  </si>
  <si>
    <t>год 2022</t>
  </si>
  <si>
    <t>год 2023</t>
  </si>
  <si>
    <t>год 2014</t>
  </si>
  <si>
    <t>год 2015</t>
  </si>
  <si>
    <t>год 2016</t>
  </si>
  <si>
    <t>План
(Утвержденный план)</t>
  </si>
  <si>
    <t xml:space="preserve">Факт 
(Предложение по корректировке утвержденного плана) </t>
  </si>
  <si>
    <t>Факт 
(Предложение по корректировке плана)</t>
  </si>
  <si>
    <t xml:space="preserve">
ООО "Янаульские электрические сети"</t>
  </si>
  <si>
    <t>1.1</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</si>
  <si>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</si>
  <si>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1.1.1</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</si>
  <si>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</si>
  <si>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шт.</t>
  </si>
  <si>
    <t>1.1.1.1</t>
  </si>
  <si>
    <t xml:space="preserve">          в том числе не предусматривающие выполнение работ со стороны сетевой организации</t>
  </si>
  <si>
    <t>1.1.1.2</t>
  </si>
  <si>
    <t xml:space="preserve">          в том числе только с реконструкцией объектов электросетевого хозяйства</t>
  </si>
  <si>
    <t>1.1.1.3</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</si>
  <si>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</si>
  <si>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</si>
  <si>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</si>
  <si>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1.1.2</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</si>
  <si>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</si>
  <si>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1.1.2.1</t>
  </si>
  <si>
    <t>1.1.2.2</t>
  </si>
  <si>
    <t>1.1.2.3</t>
  </si>
  <si>
    <t>1.1.2.4</t>
  </si>
  <si>
    <t>1.1.3</t>
  </si>
  <si>
    <t>Исполнено обязательств по договорам об осуществлении технологического присоединения к электрическим сетям за планируемый (истекший) год</t>
  </si>
  <si>
    <t>1.1.3.1</t>
  </si>
  <si>
    <t>1.1.3.2</t>
  </si>
  <si>
    <t>1.1.3.3</t>
  </si>
  <si>
    <t>1.1.3.4</t>
  </si>
  <si>
    <t>1.1.4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</si>
  <si>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</si>
  <si>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</si>
  <si>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1.1.4.1</t>
  </si>
  <si>
    <t xml:space="preserve">          в том числе затраты на проектно изыскательские работы</t>
  </si>
  <si>
    <t>1.1.4.2</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</si>
  <si>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</si>
  <si>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</si>
  <si>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</si>
  <si>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</si>
  <si>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</si>
  <si>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</si>
  <si>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</si>
  <si>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</si>
  <si>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</si>
  <si>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</si>
  <si>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</si>
  <si>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</si>
  <si>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</si>
  <si>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</si>
  <si>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</si>
  <si>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</si>
  <si>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</si>
  <si>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</si>
  <si>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t>1.2.1</t>
  </si>
  <si>
    <t>1.2.1.1</t>
  </si>
  <si>
    <t>1.2.1.2</t>
  </si>
  <si>
    <t>1.2.1.3</t>
  </si>
  <si>
    <t>1.2.1.4</t>
  </si>
  <si>
    <t>1.2.2.2</t>
  </si>
  <si>
    <t>1.2.2.3</t>
  </si>
  <si>
    <t>1.2.2.4</t>
  </si>
  <si>
    <t>1.2.3</t>
  </si>
  <si>
    <t>1.2.3.1</t>
  </si>
  <si>
    <t>1.2.3.2</t>
  </si>
  <si>
    <t>1.2.3.3</t>
  </si>
  <si>
    <t>1.2.3.4</t>
  </si>
  <si>
    <t>1.2.4</t>
  </si>
  <si>
    <t>1.2.4.1</t>
  </si>
  <si>
    <t>1.2.4.2</t>
  </si>
  <si>
    <t>1.2.4.3</t>
  </si>
  <si>
    <t>1.2.4.4</t>
  </si>
  <si>
    <t>1.2.5</t>
  </si>
  <si>
    <t>1.2.5.1</t>
  </si>
  <si>
    <t>1.2.5.2</t>
  </si>
  <si>
    <t>1.2.5.3</t>
  </si>
  <si>
    <t>1.2.6</t>
  </si>
  <si>
    <t>1.2.6.1</t>
  </si>
  <si>
    <t>1.2.6.2</t>
  </si>
  <si>
    <t>1.2.6.3</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</si>
  <si>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</si>
  <si>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</si>
  <si>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rPr>
      <t>1)</t>
    </r>
  </si>
  <si>
    <t>Значения стандартизированных ставок за год 2016, рублей</t>
  </si>
  <si>
    <t>Индекс сметной стоимости</t>
  </si>
  <si>
    <r>
      <t>Плановые значения стоимости на 2017, 
тыс. рублей</t>
    </r>
    <r>
      <rPr>
        <vertAlign val="superscript"/>
        <sz val="12"/>
        <color indexed="8"/>
        <rFont val="Times New Roman"/>
        <family val="1"/>
      </rPr>
      <t>2)</t>
    </r>
  </si>
  <si>
    <t>ООО "Янаульские электрические сети"</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</si>
  <si>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rPr>
      <t>4)</t>
    </r>
    <r>
      <rPr>
        <sz val="12"/>
        <color indexed="8"/>
        <rFont val="Times New Roman"/>
        <family val="1"/>
      </rPr>
      <t xml:space="preserve"> [п.1.1.1+п.1.1.2+п.1.1.3+
п.1.1.4+п.1.1.5]:</t>
    </r>
  </si>
  <si>
    <t xml:space="preserve">строительство воздушных линий, на уровне напряжения 0,4кВ </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</si>
  <si>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</si>
  <si>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</si>
  <si>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</si>
  <si>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</si>
  <si>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rPr>
      <t>5)</t>
    </r>
    <r>
      <rPr>
        <sz val="12"/>
        <color indexed="8"/>
        <rFont val="Times New Roman"/>
        <family val="1"/>
      </rPr>
      <t xml:space="preserve"> [п.1.2.1+п.1.2.2+п.1.2.3+
п.1.2.4+п.1.2.5]</t>
    </r>
  </si>
  <si>
    <t>строительство воздушных линий, на уровне напряжения 0,4кВ и диапозоне мощности до 150кВт</t>
  </si>
  <si>
    <t>строительство воздушных линий, на уровне напряжения 6кВ и диапозоне мощности до 150кВт</t>
  </si>
  <si>
    <t>строительство кабельных линий, на уровне напряжения 0,4кВ и диапозоне мощности до 150кВт</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</si>
  <si>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6кВ и (или) диапазоне мощности до 150 кВт </t>
  </si>
  <si>
    <t>1.2.7</t>
  </si>
  <si>
    <t>Приложение  № 13</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</si>
  <si>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</si>
  <si>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</si>
  <si>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</si>
  <si>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</si>
  <si>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</si>
  <si>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</si>
  <si>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</si>
  <si>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</si>
  <si>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</si>
  <si>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Диспетчерское 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</si>
  <si>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</si>
  <si>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</si>
  <si>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</si>
  <si>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</si>
  <si>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</si>
  <si>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</si>
  <si>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</si>
  <si>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</si>
  <si>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</si>
  <si>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</si>
  <si>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МВА</t>
  </si>
  <si>
    <t>всего за вычетом мощности  наиболее крупного (авто-) трансформатора, МВА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</si>
  <si>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</si>
  <si>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</si>
  <si>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</si>
  <si>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</si>
  <si>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</si>
  <si>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IV квартал</t>
  </si>
  <si>
    <t>1968</t>
  </si>
  <si>
    <t>ВЛ-0,4 от КТП-3030</t>
  </si>
  <si>
    <t>Повышение надежности и замена изношенного оборудования</t>
  </si>
  <si>
    <t>ВЛ-0,4 от КТП-3005</t>
  </si>
  <si>
    <t>1969</t>
  </si>
  <si>
    <t>ВЛ-0,4 от КТП-2326</t>
  </si>
  <si>
    <t>1978</t>
  </si>
  <si>
    <t>ВЛ-0,4 от КТП-2325</t>
  </si>
  <si>
    <t>Реконструкция линий электропередачи ВЛ-0,4кВ ул.Социалистическая;Якутова;Цюрупы;Пархоменко;Герцена;Пионерская от ВЛ-0,4 от КТП-2324</t>
  </si>
  <si>
    <t>1976</t>
  </si>
  <si>
    <t>ВЛ-0,4 от КТП-2324</t>
  </si>
  <si>
    <t>Реконструкция линий электропередачи ВЛ-0,4кВ ул.Куйбышева;Крупской;Лермонтова;Димитрова;8 Марта;Калинина;Труда от ВЛ-0,4 от КТП-2318</t>
  </si>
  <si>
    <t>1977</t>
  </si>
  <si>
    <t>ВЛ-0,4 от КТП-2318</t>
  </si>
  <si>
    <t>Реконструкция линий электропередачи ВЛ-0,4кВ ул.Куйбышева;Чкалова;Тукаева;Белинского;Димитрова;8 Марта;Калинина;Труда; Гоголя от ВЛ-0,4 от КТП-2321</t>
  </si>
  <si>
    <t>1971</t>
  </si>
  <si>
    <t>ВЛ-0,4 от КТП-2321</t>
  </si>
  <si>
    <t>Реконструкция линий электропередачи ВЛ-0,4кВ ул.Кирова; Островского; Чернышевского; Белинского от ВЛ-0,4 от КТП-2316</t>
  </si>
  <si>
    <t>1982</t>
  </si>
  <si>
    <t>ВЛ-0,4 от КТП-2316</t>
  </si>
  <si>
    <t>Реконструкция линий электропередачи ВЛ-0,4кВ ул.Февральская;Белинского;Тимирязева;Кирова;Тукаева;Чкалова от ВЛ-0,4 от КТП-2315</t>
  </si>
  <si>
    <t>1972</t>
  </si>
  <si>
    <t>ВЛ-0,4 от КТП-2315</t>
  </si>
  <si>
    <t>2000</t>
  </si>
  <si>
    <t>ВЛ-0,4 от КТП-2306</t>
  </si>
  <si>
    <t>Реконструкция линий электропередачи ВЛ-0,4кВ ул.Первомайская; З. Космодемьянской; Свердлова; Тимирязева; Адм. Нахимова;Л.Чайкиной; Пролетарская; пер. Тимирязева; пер. Свердлова от ВЛ-0,4 от КТП-2310</t>
  </si>
  <si>
    <t>1973</t>
  </si>
  <si>
    <t>ВЛ-0,4 от КТП-2310</t>
  </si>
  <si>
    <t>Реконструкция линий электропередачи ВЛ-0,4кВ ул.Каманина; Победы;Чапаева;пер.Каманина от ВЛ-0,4 от КТП-2304</t>
  </si>
  <si>
    <t>2001</t>
  </si>
  <si>
    <t>ВЛ-0,4 от КТП-2304</t>
  </si>
  <si>
    <t>1962</t>
  </si>
  <si>
    <t>ВЛ-0,4 от КТП-0904</t>
  </si>
  <si>
    <t>1990</t>
  </si>
  <si>
    <t>ВЛ-0,4 от КТП-0400</t>
  </si>
  <si>
    <t>Реконструкция линий электропередачи ВЛ-0,4кВ ул.Давлетшина;Радищева;Строителей;М.Горького;Мира;пер.Ленина;пер.Маяковского от ВЛ-0,4 от КТП-0405</t>
  </si>
  <si>
    <t>1989</t>
  </si>
  <si>
    <t>ВЛ-0,4 от КТП-0405</t>
  </si>
  <si>
    <t>1974</t>
  </si>
  <si>
    <t>ВЛ-0,4 от КТП-6</t>
  </si>
  <si>
    <t>Реконструкция линий электропередачи ВЛ-0,4кВ ул.Лермонтова; Димитрова; Белинского; Февральская от ВЛ-0,4 от КТП-2332</t>
  </si>
  <si>
    <t>1987</t>
  </si>
  <si>
    <t>ВЛ-0,4 от КТП-2332</t>
  </si>
  <si>
    <t>Реконструкция линий электропередачи ВЛ-0,4кВ ул. Матросова; Мичурина; Тургенева;М.Горького; С.Юлаева; Азина-нечётн. от ВЛ-0,4 от КТП-3101</t>
  </si>
  <si>
    <t>1996</t>
  </si>
  <si>
    <t>ВЛ-0,4 от КТП-3101</t>
  </si>
  <si>
    <t>Реконструкция линий электропередачи ВЛ-0,4кВ ул.Тельмана;Циолковского;Победы;Невского;Жуковского от ВЛ-0,4 от КТП-3005</t>
  </si>
  <si>
    <t>ВЛ-0,4 от КТП-3001</t>
  </si>
  <si>
    <t>1970</t>
  </si>
  <si>
    <t>ВЛ-0,4 от КТП-3009</t>
  </si>
  <si>
    <t>ВЛ-0,4 от КТП-3000</t>
  </si>
  <si>
    <t>Реконструкция линий электропередачи ВЛ-0,4кВ ул.Маяковского от ВЛ-0,4 от КТП-3104</t>
  </si>
  <si>
    <t>1986</t>
  </si>
  <si>
    <t>ВЛ-0,4 от КТП-3104</t>
  </si>
  <si>
    <t>Реконструкция линий электропередачи ВЛ-0,4кВ ул.Буйская; Урняк от ВЛ-0,4 от КТП-83</t>
  </si>
  <si>
    <t>ВЛ-0,4 от КТП-83</t>
  </si>
  <si>
    <t>Реконструкция линий электропередачи ВЛ-0,4кВ ул.Белинского от ВЛ-0,4 от КТП-2315</t>
  </si>
  <si>
    <t>Монтаж ВЛ-0,4 от КТП-6/0,4кВ мкр-н "Восточный-2"(1-я очередь) (3шт - 1,2МВт)</t>
  </si>
  <si>
    <t>Монтаж ВЛ-0,4 от КТП-6/0,4кВ мкр-н "Восточный-2"(2-я очередь) (2шт - 0,8МВт)</t>
  </si>
  <si>
    <t>Увеличение производственного потенциала</t>
  </si>
  <si>
    <t>Форма 13. Краткое описание инвестиционной программы. Обоснование необходимости реализации инвестиционных проектов</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</si>
  <si>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</si>
  <si>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</si>
  <si>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 (срок ввода объекта теплоснабжения в соответствии со схемой теплоснабжения городского круга (поселения), утвержденной федеральным органом исполнительной власти), год</t>
  </si>
  <si>
    <t>Схема и программа развития электроэнергетики субъекта Российской Федерации, утвержденные в 2015 году (схема теплоснабжения поселения (городского округа), утвержденная органом местного самоуправления)</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</si>
  <si>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</si>
  <si>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</si>
  <si>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соответствующих положений  схемы и программы (реквизиты решения органа местного самоуправления об утверждении схемы теплоснабжения и соответствующих положений  схемы теплоснабжения)</t>
  </si>
  <si>
    <t>2017-2021</t>
  </si>
  <si>
    <t>2017-2018</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</si>
  <si>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</si>
  <si>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</si>
  <si>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</si>
  <si>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</si>
  <si>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</si>
  <si>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</si>
  <si>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</si>
  <si>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</si>
  <si>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</si>
  <si>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Мощность, МВА</t>
  </si>
  <si>
    <t>Протяженность сетей, км</t>
  </si>
  <si>
    <t>Прочие объекты, шт.</t>
  </si>
  <si>
    <t>Год</t>
  </si>
  <si>
    <t>млн. рублей</t>
  </si>
  <si>
    <t>значение до</t>
  </si>
  <si>
    <t>значение после</t>
  </si>
  <si>
    <t>16.1.1</t>
  </si>
  <si>
    <t>16.1.2</t>
  </si>
  <si>
    <t>16.2.1</t>
  </si>
  <si>
    <t>16.2.2</t>
  </si>
  <si>
    <t>16.3.1</t>
  </si>
  <si>
    <t>16.3.2</t>
  </si>
  <si>
    <t>Гранд-смета</t>
  </si>
  <si>
    <t>Электроснабжение нового микрорайона</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</si>
  <si>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</si>
  <si>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</si>
  <si>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</si>
  <si>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</si>
  <si>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</si>
  <si>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2017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</si>
  <si>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</si>
  <si>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Прогноз социально-экономического развития РФ на 2015 год и плановый период 2016-2017 годов (сайт Минэкономразвития РФ),  Сценарные условия долгострочного прогноза развития РФ до 2030 года (сайт Минэкономразвития РФ)</t>
  </si>
  <si>
    <t>26.09.2014г., 08.11.2013г.</t>
  </si>
  <si>
    <t>Прогноз социально-экономического развития РФ на 2016 год и плановый период 2017-2018 годов (письмо Минэкономразвития РФ от 15.10.2015г. №29474-АВ/ДОЗи),  Сценарные условия долгострочного прогноза развития РФ до 2030 года (сайт Минэкономразвития РФ)</t>
  </si>
  <si>
    <t>письмо Минэкономразвития РФ от 30.04.2015г. №11148-АВ/ДОЗи, 08.11.2013г.</t>
  </si>
  <si>
    <t>Уточненный прогноз социально-экономического развития РФ на 2016 год и плановый период 2017-2018 годов (письмо Минэкономразвития РФ от 15.10.2015г. №29474-АВ/ДОЗи),  Сценарные условия долгострочного прогноза развития РФ до 2030 года (сайт Минэкономразвития РФ)</t>
  </si>
  <si>
    <t>письмо Минэкономразвития РФ от 15.10.2015г. №29474-АВ/ДОЗи, 08.11.2013г.</t>
  </si>
  <si>
    <t>Прогноз социально-экономического развития РФ на 2017 год и плановый период 2018-2019 годов (сайт Минэкономразвития РФ),  Сценарные условия долгострочного прогноза развития РФ до 2030 года (сайт Минэкономразвития РФ)</t>
  </si>
  <si>
    <t>06.05.2016г., 08.11.2013г.</t>
  </si>
  <si>
    <t>Приложение  № 18</t>
  </si>
  <si>
    <t>Форма 18. Значения целевых показателей, установленные для целей формирования инвестиционной программы</t>
  </si>
  <si>
    <r>
      <t>Наименование  субъекта Российской Федерации_</t>
    </r>
    <r>
      <rPr>
        <b/>
        <u val="single"/>
        <sz val="14"/>
        <rFont val="Times New Roman"/>
        <family val="1"/>
      </rPr>
      <t>_Республика Башкортостан</t>
    </r>
    <r>
      <rPr>
        <b/>
        <sz val="14"/>
        <rFont val="Times New Roman"/>
        <family val="1"/>
      </rPr>
      <t>______________</t>
    </r>
  </si>
  <si>
    <t>№ пп</t>
  </si>
  <si>
    <t>Наименование целевого показателя</t>
  </si>
  <si>
    <t>Единицы измерения</t>
  </si>
  <si>
    <t>Значения целевых показателей, годы</t>
  </si>
  <si>
    <r>
      <t>Показатель средней продолжительности прекращений передачи электрической энергии (П</t>
    </r>
    <r>
      <rPr>
        <vertAlign val="subscript"/>
        <sz val="12"/>
        <rFont val="Times New Roman"/>
        <family val="1"/>
      </rPr>
      <t>п</t>
    </r>
    <r>
      <rPr>
        <sz val="12"/>
        <rFont val="Times New Roman"/>
        <family val="1"/>
      </rPr>
      <t>), по филиалам:</t>
    </r>
  </si>
  <si>
    <r>
      <t>Показатель уровня качества осуществляемого технологического присоединения (П</t>
    </r>
    <r>
      <rPr>
        <vertAlign val="subscript"/>
        <sz val="12"/>
        <rFont val="Times New Roman"/>
        <family val="1"/>
      </rPr>
      <t>тпр</t>
    </r>
    <r>
      <rPr>
        <sz val="12"/>
        <rFont val="Times New Roman"/>
        <family val="1"/>
      </rPr>
      <t>)*</t>
    </r>
  </si>
  <si>
    <r>
      <t>Показатель уровня качества обслуживания потребителей услуг территориальными сетевыми организациями (П</t>
    </r>
    <r>
      <rPr>
        <vertAlign val="subscript"/>
        <sz val="12"/>
        <rFont val="Times New Roman"/>
        <family val="1"/>
      </rPr>
      <t>тсо</t>
    </r>
    <r>
      <rPr>
        <sz val="12"/>
        <rFont val="Times New Roman"/>
        <family val="1"/>
      </rPr>
      <t>)</t>
    </r>
  </si>
  <si>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</si>
  <si>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</si>
  <si>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</si>
  <si>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0,60</t>
  </si>
  <si>
    <t>0,54</t>
  </si>
  <si>
    <t>Монтаж КТП-6/0,4кВ мкр-н "Восточный-2"(1-я очередь) (5шт - 2,0МВА)</t>
  </si>
  <si>
    <t>Принятие основных средств и нематериальных активов к бухгалтерскому учету в 2016году</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</si>
</sst>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quot;- &quot;"/>
    <numFmt numFmtId="167" formatCode="#,##0.0%;\-#,##0.0%;&quot;- &quot;"/>
    <numFmt numFmtId="168" formatCode="#,##0.00%;\-#,##0.00%;&quot;- &quot;"/>
    <numFmt numFmtId="169" formatCode="#,##0.0;\-#,##0.0;\-"/>
    <numFmt numFmtId="170" formatCode="_-* #,##0.00_р_._-;\-* #,##0.00_р_._-;_-* \-??_р_._-;_-@_-"/>
    <numFmt numFmtId="171" formatCode="_-* #,##0\ _D_M_-;\-* #,##0\ _D_M_-;_-* &quot;- &quot;_D_M_-;_-@_-"/>
    <numFmt numFmtId="172" formatCode="_-* #,##0.00\ _D_M_-;\-* #,##0.00\ _D_M_-;_-* \-??\ _D_M_-;_-@_-"/>
    <numFmt numFmtId="173" formatCode="0%;\(0%\)"/>
    <numFmt numFmtId="174" formatCode="&quot;  &quot;@"/>
    <numFmt numFmtId="175" formatCode="&quot;    &quot;@"/>
    <numFmt numFmtId="176" formatCode="0_)"/>
    <numFmt numFmtId="177" formatCode="#,##0_р_.;[Red]\-#,##0_р_."/>
    <numFmt numFmtId="178" formatCode="#,##0.00_р_.;[Red]\-#,##0.00_р_."/>
    <numFmt numFmtId="179" formatCode="#,##0_ ;\-#,##0\ "/>
    <numFmt numFmtId="180" formatCode="_-* #,##0.00\ _р_._-;\-* #,##0.00\ _р_._-;_-* \-??\ _р_._-;_-@_-"/>
    <numFmt numFmtId="181" formatCode="_(* #,##0.00_);_(* \(#,##0.00\);_(* \-??_);_(@_)"/>
    <numFmt numFmtId="182" formatCode="#,##0.000"/>
    <numFmt numFmtId="183" formatCode="mmmm\ yyyy;@"/>
    <numFmt numFmtId="184" formatCode="#,##0.0"/>
    <numFmt numFmtId="185" formatCode="0.0"/>
    <numFmt numFmtId="186" formatCode="0.0000"/>
  </numFmts>
  <fonts count="115">
    <font>
      <sz val="10"/>
      <name val="Arial"/>
      <family val="2"/>
    </font>
    <font>
      <sz val="11"/>
      <name val="Calibri"/>
      <family val="2"/>
    </font>
    <font>
      <sz val="11"/>
      <color indexed="8"/>
      <name val="Calibri"/>
      <family val="2"/>
    </font>
    <font>
      <sz val="11"/>
      <color indexed="9"/>
      <name val="Calibri"/>
      <family val="2"/>
    </font>
    <font>
      <sz val="10"/>
      <name val="Arial Cyr"/>
      <family val="2"/>
    </font>
    <font>
      <sz val="10"/>
      <color indexed="8"/>
      <name val="Arial"/>
      <family val="2"/>
    </font>
    <font>
      <sz val="10"/>
      <color indexed="8"/>
      <name val="Verdana"/>
      <family val="2"/>
    </font>
    <font>
      <b/>
      <sz val="10"/>
      <color indexed="8"/>
      <name val="Arial"/>
      <family val="2"/>
    </font>
    <font>
      <sz val="8"/>
      <color indexed="8"/>
      <name val="Arial"/>
      <family val="2"/>
    </font>
    <font>
      <sz val="11"/>
      <color indexed="20"/>
      <name val="Calibri"/>
      <family val="2"/>
    </font>
    <font>
      <b/>
      <sz val="11"/>
      <color indexed="52"/>
      <name val="Calibri"/>
      <family val="2"/>
    </font>
    <font>
      <b/>
      <sz val="11"/>
      <color indexed="9"/>
      <name val="Calibri"/>
      <family val="2"/>
    </font>
    <font>
      <sz val="10"/>
      <name val="Mangal"/>
      <family val="2"/>
    </font>
    <font>
      <b/>
      <sz val="11"/>
      <name val="Arial Cyr"/>
      <family val="2"/>
    </font>
    <font>
      <b/>
      <sz val="11"/>
      <color indexed="8"/>
      <name val="Calibri"/>
      <family val="2"/>
    </font>
    <font>
      <sz val="10"/>
      <color indexed="12"/>
      <name val="Arial"/>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14"/>
      <name val="Arial"/>
      <family val="2"/>
    </font>
    <font>
      <sz val="11"/>
      <color indexed="52"/>
      <name val="Calibri"/>
      <family val="2"/>
    </font>
    <font>
      <sz val="11"/>
      <color indexed="60"/>
      <name val="Calibri"/>
      <family val="2"/>
    </font>
    <font>
      <sz val="8"/>
      <name val="Arial"/>
      <family val="2"/>
    </font>
    <font>
      <b/>
      <sz val="11"/>
      <color indexed="63"/>
      <name val="Calibri"/>
      <family val="2"/>
    </font>
    <font>
      <sz val="10"/>
      <color indexed="10"/>
      <name val="Arial"/>
      <family val="2"/>
    </font>
    <font>
      <b/>
      <sz val="10"/>
      <color indexed="63"/>
      <name val="Arial"/>
      <family val="2"/>
    </font>
    <font>
      <b/>
      <sz val="12"/>
      <color indexed="8"/>
      <name val="Arial"/>
      <family val="2"/>
    </font>
    <font>
      <sz val="10"/>
      <color indexed="63"/>
      <name val="Arial"/>
      <family val="2"/>
    </font>
    <font>
      <b/>
      <sz val="10"/>
      <name val="Arial"/>
      <family val="2"/>
    </font>
    <font>
      <b/>
      <sz val="8"/>
      <name val="Arial"/>
      <family val="2"/>
    </font>
    <font>
      <b/>
      <sz val="16"/>
      <color indexed="18"/>
      <name val="Arial"/>
      <family val="2"/>
    </font>
    <font>
      <b/>
      <sz val="10"/>
      <color indexed="9"/>
      <name val="Verdana"/>
      <family val="2"/>
    </font>
    <font>
      <sz val="10"/>
      <color indexed="9"/>
      <name val="Arial"/>
      <family val="2"/>
    </font>
    <font>
      <b/>
      <sz val="18"/>
      <color indexed="56"/>
      <name val="Cambria"/>
      <family val="2"/>
    </font>
    <font>
      <sz val="11"/>
      <color indexed="10"/>
      <name val="Calibri"/>
      <family val="2"/>
    </font>
    <font>
      <sz val="12"/>
      <name val="Times New Roman"/>
      <family val="1"/>
    </font>
    <font>
      <sz val="11"/>
      <color indexed="8"/>
      <name val="Arial"/>
      <family val="2"/>
    </font>
    <font>
      <sz val="10"/>
      <name val="Tahoma"/>
      <family val="2"/>
    </font>
    <font>
      <sz val="10"/>
      <name val="Courier New"/>
      <family val="1"/>
    </font>
    <font>
      <sz val="11"/>
      <color indexed="8"/>
      <name val="SimSun"/>
      <family val="2"/>
    </font>
    <font>
      <sz val="12"/>
      <name val="Times New Roman Cyr"/>
      <family val="1"/>
    </font>
    <font>
      <sz val="9"/>
      <color indexed="8"/>
      <name val="Times New Roman"/>
      <family val="1"/>
    </font>
    <font>
      <b/>
      <sz val="14"/>
      <name val="Times New Roman"/>
      <family val="1"/>
    </font>
    <font>
      <b/>
      <sz val="12"/>
      <color indexed="8"/>
      <name val="Times New Roman"/>
      <family val="1"/>
    </font>
    <font>
      <b/>
      <sz val="14"/>
      <color indexed="8"/>
      <name val="Times New Roman"/>
      <family val="1"/>
    </font>
    <font>
      <sz val="12"/>
      <color indexed="8"/>
      <name val="Times New Roman"/>
      <family val="1"/>
    </font>
    <font>
      <b/>
      <sz val="9"/>
      <color indexed="8"/>
      <name val="Times New Roman"/>
      <family val="1"/>
    </font>
    <font>
      <sz val="14"/>
      <color indexed="8"/>
      <name val="Times New Roman"/>
      <family val="1"/>
    </font>
    <font>
      <sz val="14"/>
      <name val="Times New Roman"/>
      <family val="1"/>
    </font>
    <font>
      <sz val="9"/>
      <name val="Times New Roman"/>
      <family val="1"/>
    </font>
    <font>
      <b/>
      <sz val="12"/>
      <name val="Times New Roman"/>
      <family val="1"/>
    </font>
    <font>
      <b/>
      <vertAlign val="superscript"/>
      <sz val="12"/>
      <name val="Times New Roman"/>
      <family val="1"/>
    </font>
    <font>
      <b/>
      <sz val="12"/>
      <color indexed="8"/>
      <name val="Calibri"/>
      <family val="2"/>
    </font>
    <font>
      <sz val="12"/>
      <color indexed="8"/>
      <name val="Calibri"/>
      <family val="2"/>
    </font>
    <font>
      <sz val="13"/>
      <name val="Times New Roman"/>
      <family val="1"/>
    </font>
    <font>
      <b/>
      <u val="single"/>
      <sz val="14"/>
      <name val="Times New Roman"/>
      <family val="1"/>
    </font>
    <font>
      <sz val="11"/>
      <name val="Times New Roman"/>
      <family val="1"/>
    </font>
    <font>
      <sz val="11"/>
      <color indexed="8"/>
      <name val="Times New Roman"/>
      <family val="1"/>
    </font>
    <font>
      <b/>
      <sz val="11"/>
      <color indexed="8"/>
      <name val="Times New Roman"/>
      <family val="1"/>
    </font>
    <font>
      <b/>
      <sz val="13"/>
      <color indexed="8"/>
      <name val="Times New Roman"/>
      <family val="1"/>
    </font>
    <font>
      <sz val="10"/>
      <color indexed="8"/>
      <name val="Times New Roman"/>
      <family val="1"/>
    </font>
    <font>
      <b/>
      <sz val="10"/>
      <color indexed="8"/>
      <name val="Times New Roman"/>
      <family val="1"/>
    </font>
    <font>
      <u val="single"/>
      <sz val="12"/>
      <color indexed="8"/>
      <name val="Times New Roman"/>
      <family val="1"/>
    </font>
    <font>
      <u val="single"/>
      <sz val="12"/>
      <name val="Times New Roman"/>
      <family val="1"/>
    </font>
    <font>
      <sz val="10"/>
      <name val="Times New Roman"/>
      <family val="1"/>
    </font>
    <font>
      <b/>
      <sz val="10"/>
      <name val="Times New Roman"/>
      <family val="1"/>
    </font>
    <font>
      <vertAlign val="superscript"/>
      <sz val="12"/>
      <color indexed="8"/>
      <name val="Times New Roman"/>
      <family val="1"/>
    </font>
    <font>
      <sz val="9"/>
      <color indexed="8"/>
      <name val="Arial"/>
      <family val="2"/>
    </font>
    <font>
      <sz val="12"/>
      <name val="Arial"/>
      <family val="2"/>
    </font>
    <font>
      <sz val="12"/>
      <color indexed="8"/>
      <name val="Arial"/>
      <family val="2"/>
    </font>
    <font>
      <sz val="11"/>
      <color indexed="33"/>
      <name val="Times New Roman"/>
      <family val="1"/>
    </font>
    <font>
      <b/>
      <i/>
      <sz val="11"/>
      <name val="Calibri"/>
      <family val="2"/>
    </font>
    <font>
      <b/>
      <sz val="11"/>
      <name val="Calibri"/>
      <family val="2"/>
    </font>
    <font>
      <b/>
      <i/>
      <sz val="11"/>
      <color indexed="8"/>
      <name val="Calibri"/>
      <family val="2"/>
    </font>
    <font>
      <vertAlign val="subscript"/>
      <sz val="12"/>
      <name val="Times New Roman"/>
      <family val="1"/>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9"/>
      <name val="Calibri"/>
      <family val="2"/>
    </font>
    <font>
      <b/>
      <sz val="18"/>
      <color indexed="62"/>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name val="Tahoma"/>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b/>
      <sz val="12"/>
      <color theme="1"/>
      <name val="Times New Roman"/>
      <family val="1"/>
    </font>
    <font>
      <sz val="9"/>
      <color theme="1"/>
      <name val="Times New Roman"/>
      <family val="1"/>
    </font>
    <font>
      <sz val="12"/>
      <color theme="1"/>
      <name val="Times New Roman"/>
      <family val="1"/>
    </font>
  </fonts>
  <fills count="87">
    <fill>
      <patternFill/>
    </fill>
    <fill>
      <patternFill patternType="gray125"/>
    </fill>
    <fill>
      <patternFill patternType="solid">
        <fgColor indexed="31"/>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25"/>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0"/>
        <bgColor indexed="64"/>
      </patternFill>
    </fill>
    <fill>
      <patternFill patternType="solid">
        <fgColor indexed="55"/>
        <bgColor indexed="64"/>
      </patternFill>
    </fill>
    <fill>
      <patternFill patternType="solid">
        <fgColor indexed="57"/>
        <bgColor indexed="64"/>
      </patternFill>
    </fill>
    <fill>
      <patternFill patternType="solid">
        <fgColor indexed="60"/>
        <bgColor indexed="64"/>
      </patternFill>
    </fill>
    <fill>
      <patternFill patternType="solid">
        <fgColor indexed="50"/>
        <bgColor indexed="64"/>
      </patternFill>
    </fill>
    <fill>
      <patternFill patternType="solid">
        <fgColor indexed="18"/>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61"/>
        <bgColor indexed="64"/>
      </patternFill>
    </fill>
    <fill>
      <patternFill patternType="solid">
        <fgColor indexed="36"/>
        <bgColor indexed="64"/>
      </patternFill>
    </fill>
    <fill>
      <patternFill patternType="darkGray">
        <fgColor indexed="33"/>
        <bgColor indexed="45"/>
      </patternFill>
    </fill>
    <fill>
      <patternFill patternType="solid">
        <fgColor indexed="39"/>
        <bgColor indexed="64"/>
      </patternFill>
    </fill>
    <fill>
      <patternFill patternType="solid">
        <fgColor indexed="38"/>
        <bgColor indexed="64"/>
      </patternFill>
    </fill>
    <fill>
      <patternFill patternType="solid">
        <fgColor indexed="43"/>
        <bgColor indexed="64"/>
      </patternFill>
    </fill>
    <fill>
      <patternFill patternType="solid">
        <fgColor indexed="12"/>
        <bgColor indexed="64"/>
      </patternFill>
    </fill>
    <fill>
      <patternFill patternType="solid">
        <fgColor indexed="35"/>
        <bgColor indexed="64"/>
      </patternFill>
    </fill>
    <fill>
      <patternFill patternType="solid">
        <fgColor indexed="28"/>
        <bgColor indexed="64"/>
      </patternFill>
    </fill>
    <fill>
      <patternFill patternType="solid">
        <fgColor indexed="23"/>
        <bgColor indexed="64"/>
      </patternFill>
    </fill>
    <fill>
      <patternFill patternType="solid">
        <fgColor indexed="9"/>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double">
        <color indexed="63"/>
      </left>
      <right style="double">
        <color indexed="63"/>
      </right>
      <top style="double">
        <color indexed="63"/>
      </top>
      <bottom style="double">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22"/>
      </bottom>
    </border>
    <border>
      <left style="thin">
        <color indexed="18"/>
      </left>
      <right style="thin">
        <color indexed="18"/>
      </right>
      <top style="thin">
        <color indexed="18"/>
      </top>
      <bottom style="thin">
        <color indexed="18"/>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8"/>
      </top>
      <bottom style="thin">
        <color indexed="63"/>
      </bottom>
    </border>
    <border>
      <left style="thin">
        <color indexed="58"/>
      </left>
      <right style="medium">
        <color indexed="58"/>
      </right>
      <top style="medium">
        <color indexed="58"/>
      </top>
      <bottom style="thin">
        <color indexed="58"/>
      </bottom>
    </border>
    <border>
      <left style="thin">
        <color indexed="63"/>
      </left>
      <right style="hair">
        <color indexed="63"/>
      </right>
      <top style="hair">
        <color indexed="63"/>
      </top>
      <bottom style="hair">
        <color indexed="63"/>
      </bottom>
    </border>
    <border>
      <left style="thin">
        <color indexed="9"/>
      </left>
      <right style="thin">
        <color indexed="9"/>
      </right>
      <top style="thin">
        <color indexed="9"/>
      </top>
      <bottom style="thin">
        <color indexed="9"/>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indexed="8"/>
      </top>
      <bottom>
        <color indexed="63"/>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s>
  <cellStyleXfs count="9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 fillId="0" borderId="0">
      <alignment/>
      <protection/>
    </xf>
    <xf numFmtId="0" fontId="0" fillId="0" borderId="0">
      <alignment/>
      <protection/>
    </xf>
    <xf numFmtId="0" fontId="4" fillId="0" borderId="0">
      <alignment/>
      <protection/>
    </xf>
    <xf numFmtId="0" fontId="5" fillId="0" borderId="0">
      <alignment vertical="top"/>
      <protection/>
    </xf>
    <xf numFmtId="0" fontId="0" fillId="0" borderId="0">
      <alignment/>
      <protection/>
    </xf>
    <xf numFmtId="0" fontId="6" fillId="2" borderId="1" applyNumberFormat="0">
      <alignment readingOrder="1"/>
      <protection locked="0"/>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 borderId="0">
      <alignment/>
      <protection/>
    </xf>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95" fillId="9" borderId="0" applyNumberFormat="0" applyBorder="0" applyAlignment="0" applyProtection="0"/>
    <xf numFmtId="0" fontId="2" fillId="2" borderId="0" applyNumberFormat="0" applyBorder="0" applyAlignment="0" applyProtection="0"/>
    <xf numFmtId="0" fontId="95" fillId="10" borderId="0" applyNumberFormat="0" applyBorder="0" applyAlignment="0" applyProtection="0"/>
    <xf numFmtId="0" fontId="2" fillId="4" borderId="0" applyNumberFormat="0" applyBorder="0" applyAlignment="0" applyProtection="0"/>
    <xf numFmtId="0" fontId="95" fillId="11" borderId="0" applyNumberFormat="0" applyBorder="0" applyAlignment="0" applyProtection="0"/>
    <xf numFmtId="0" fontId="2" fillId="5" borderId="0" applyNumberFormat="0" applyBorder="0" applyAlignment="0" applyProtection="0"/>
    <xf numFmtId="0" fontId="95" fillId="12" borderId="0" applyNumberFormat="0" applyBorder="0" applyAlignment="0" applyProtection="0"/>
    <xf numFmtId="0" fontId="2" fillId="6" borderId="0" applyNumberFormat="0" applyBorder="0" applyAlignment="0" applyProtection="0"/>
    <xf numFmtId="0" fontId="95" fillId="13" borderId="0" applyNumberFormat="0" applyBorder="0" applyAlignment="0" applyProtection="0"/>
    <xf numFmtId="0" fontId="2" fillId="7" borderId="0" applyNumberFormat="0" applyBorder="0" applyAlignment="0" applyProtection="0"/>
    <xf numFmtId="0" fontId="95" fillId="14"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95" fillId="19" borderId="0" applyNumberFormat="0" applyBorder="0" applyAlignment="0" applyProtection="0"/>
    <xf numFmtId="0" fontId="2" fillId="15" borderId="0" applyNumberFormat="0" applyBorder="0" applyAlignment="0" applyProtection="0"/>
    <xf numFmtId="0" fontId="95" fillId="20" borderId="0" applyNumberFormat="0" applyBorder="0" applyAlignment="0" applyProtection="0"/>
    <xf numFmtId="0" fontId="2" fillId="16" borderId="0" applyNumberFormat="0" applyBorder="0" applyAlignment="0" applyProtection="0"/>
    <xf numFmtId="0" fontId="95" fillId="21" borderId="0" applyNumberFormat="0" applyBorder="0" applyAlignment="0" applyProtection="0"/>
    <xf numFmtId="0" fontId="2" fillId="17" borderId="0" applyNumberFormat="0" applyBorder="0" applyAlignment="0" applyProtection="0"/>
    <xf numFmtId="0" fontId="95" fillId="22" borderId="0" applyNumberFormat="0" applyBorder="0" applyAlignment="0" applyProtection="0"/>
    <xf numFmtId="0" fontId="2" fillId="6" borderId="0" applyNumberFormat="0" applyBorder="0" applyAlignment="0" applyProtection="0"/>
    <xf numFmtId="0" fontId="95" fillId="23" borderId="0" applyNumberFormat="0" applyBorder="0" applyAlignment="0" applyProtection="0"/>
    <xf numFmtId="0" fontId="2" fillId="15" borderId="0" applyNumberFormat="0" applyBorder="0" applyAlignment="0" applyProtection="0"/>
    <xf numFmtId="0" fontId="95" fillId="24" borderId="0" applyNumberFormat="0" applyBorder="0" applyAlignment="0" applyProtection="0"/>
    <xf numFmtId="0" fontId="2" fillId="18" borderId="0" applyNumberFormat="0" applyBorder="0" applyAlignment="0" applyProtection="0"/>
    <xf numFmtId="0" fontId="3" fillId="2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6" fillId="29" borderId="0" applyNumberFormat="0" applyBorder="0" applyAlignment="0" applyProtection="0"/>
    <xf numFmtId="0" fontId="3" fillId="25" borderId="0" applyNumberFormat="0" applyBorder="0" applyAlignment="0" applyProtection="0"/>
    <xf numFmtId="0" fontId="96" fillId="30" borderId="0" applyNumberFormat="0" applyBorder="0" applyAlignment="0" applyProtection="0"/>
    <xf numFmtId="0" fontId="3" fillId="16" borderId="0" applyNumberFormat="0" applyBorder="0" applyAlignment="0" applyProtection="0"/>
    <xf numFmtId="0" fontId="96" fillId="31" borderId="0" applyNumberFormat="0" applyBorder="0" applyAlignment="0" applyProtection="0"/>
    <xf numFmtId="0" fontId="3" fillId="17" borderId="0" applyNumberFormat="0" applyBorder="0" applyAlignment="0" applyProtection="0"/>
    <xf numFmtId="0" fontId="96" fillId="32" borderId="0" applyNumberFormat="0" applyBorder="0" applyAlignment="0" applyProtection="0"/>
    <xf numFmtId="0" fontId="3" fillId="26" borderId="0" applyNumberFormat="0" applyBorder="0" applyAlignment="0" applyProtection="0"/>
    <xf numFmtId="0" fontId="96" fillId="33" borderId="0" applyNumberFormat="0" applyBorder="0" applyAlignment="0" applyProtection="0"/>
    <xf numFmtId="0" fontId="3" fillId="27" borderId="0" applyNumberFormat="0" applyBorder="0" applyAlignment="0" applyProtection="0"/>
    <xf numFmtId="0" fontId="96" fillId="34" borderId="0" applyNumberFormat="0" applyBorder="0" applyAlignment="0" applyProtection="0"/>
    <xf numFmtId="0" fontId="3" fillId="28" borderId="0" applyNumberFormat="0" applyBorder="0" applyAlignment="0" applyProtection="0"/>
    <xf numFmtId="0" fontId="3" fillId="35" borderId="0" applyNumberFormat="0" applyBorder="0" applyAlignment="0" applyProtection="0"/>
    <xf numFmtId="0" fontId="2" fillId="1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2" fillId="4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36" borderId="0" applyNumberFormat="0" applyBorder="0" applyAlignment="0" applyProtection="0"/>
    <xf numFmtId="0" fontId="3" fillId="46" borderId="0" applyNumberFormat="0" applyBorder="0" applyAlignment="0" applyProtection="0"/>
    <xf numFmtId="0" fontId="2" fillId="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4"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3" fillId="3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6" borderId="0" applyNumberFormat="0" applyBorder="0" applyAlignment="0" applyProtection="0"/>
    <xf numFmtId="0" fontId="3" fillId="26" borderId="0" applyNumberFormat="0" applyBorder="0" applyAlignment="0" applyProtection="0"/>
    <xf numFmtId="0" fontId="2" fillId="4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8"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3" fillId="38"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9" borderId="0" applyNumberFormat="0" applyBorder="0" applyAlignment="0" applyProtection="0"/>
    <xf numFmtId="0" fontId="3" fillId="27" borderId="0" applyNumberFormat="0" applyBorder="0" applyAlignment="0" applyProtection="0"/>
    <xf numFmtId="0" fontId="2" fillId="1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50" borderId="0" applyNumberFormat="0" applyBorder="0" applyAlignment="0" applyProtection="0"/>
    <xf numFmtId="0" fontId="2" fillId="51"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 fillId="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50" borderId="0" applyNumberFormat="0" applyBorder="0" applyAlignment="0" applyProtection="0"/>
    <xf numFmtId="0" fontId="4" fillId="0" borderId="0">
      <alignment/>
      <protection/>
    </xf>
    <xf numFmtId="49" fontId="1" fillId="5" borderId="2">
      <alignment horizontal="left" vertical="top"/>
      <protection locked="0"/>
    </xf>
    <xf numFmtId="49" fontId="1" fillId="5" borderId="2">
      <alignment horizontal="left" vertical="top"/>
      <protection locked="0"/>
    </xf>
    <xf numFmtId="49" fontId="1" fillId="0" borderId="2">
      <alignment horizontal="left" vertical="top"/>
      <protection locked="0"/>
    </xf>
    <xf numFmtId="49" fontId="1" fillId="0" borderId="2">
      <alignment horizontal="left" vertical="top"/>
      <protection locked="0"/>
    </xf>
    <xf numFmtId="49" fontId="1" fillId="52" borderId="2">
      <alignment horizontal="left" vertical="top"/>
      <protection locked="0"/>
    </xf>
    <xf numFmtId="49" fontId="1" fillId="52" borderId="2">
      <alignment horizontal="left" vertical="top"/>
      <protection locked="0"/>
    </xf>
    <xf numFmtId="0" fontId="1" fillId="0" borderId="0">
      <alignment horizontal="left" vertical="top" wrapText="1"/>
      <protection/>
    </xf>
    <xf numFmtId="0" fontId="7" fillId="0" borderId="2">
      <alignment horizontal="left" vertical="top" wrapText="1"/>
      <protection/>
    </xf>
    <xf numFmtId="49" fontId="4" fillId="0" borderId="0">
      <alignment horizontal="left" vertical="top" wrapText="1"/>
      <protection locked="0"/>
    </xf>
    <xf numFmtId="0" fontId="8" fillId="0" borderId="0">
      <alignment horizontal="left" vertical="top" wrapText="1"/>
      <protection/>
    </xf>
    <xf numFmtId="49" fontId="4" fillId="0" borderId="2">
      <alignment horizontal="center" vertical="top" wrapText="1"/>
      <protection locked="0"/>
    </xf>
    <xf numFmtId="49" fontId="4" fillId="0" borderId="2">
      <alignment horizontal="center" vertical="top" wrapText="1"/>
      <protection locked="0"/>
    </xf>
    <xf numFmtId="49" fontId="1" fillId="0" borderId="0">
      <alignment horizontal="right" vertical="top"/>
      <protection locked="0"/>
    </xf>
    <xf numFmtId="49" fontId="1" fillId="5" borderId="2">
      <alignment horizontal="right" vertical="top"/>
      <protection locked="0"/>
    </xf>
    <xf numFmtId="49" fontId="1" fillId="5" borderId="2">
      <alignment horizontal="right" vertical="top"/>
      <protection locked="0"/>
    </xf>
    <xf numFmtId="0" fontId="1" fillId="5" borderId="2">
      <alignment horizontal="right" vertical="top"/>
      <protection locked="0"/>
    </xf>
    <xf numFmtId="0" fontId="1" fillId="5" borderId="2">
      <alignment horizontal="right" vertical="top"/>
      <protection locked="0"/>
    </xf>
    <xf numFmtId="49" fontId="1" fillId="0" borderId="2">
      <alignment horizontal="right" vertical="top"/>
      <protection locked="0"/>
    </xf>
    <xf numFmtId="49" fontId="1" fillId="0" borderId="2">
      <alignment horizontal="right" vertical="top"/>
      <protection locked="0"/>
    </xf>
    <xf numFmtId="0" fontId="1" fillId="0" borderId="2">
      <alignment horizontal="right" vertical="top"/>
      <protection locked="0"/>
    </xf>
    <xf numFmtId="0" fontId="1" fillId="0" borderId="2">
      <alignment horizontal="right" vertical="top"/>
      <protection locked="0"/>
    </xf>
    <xf numFmtId="49" fontId="1" fillId="52" borderId="2">
      <alignment horizontal="right" vertical="top"/>
      <protection locked="0"/>
    </xf>
    <xf numFmtId="49" fontId="1" fillId="52" borderId="2">
      <alignment horizontal="right" vertical="top"/>
      <protection locked="0"/>
    </xf>
    <xf numFmtId="0" fontId="1" fillId="52" borderId="2">
      <alignment horizontal="right" vertical="top"/>
      <protection locked="0"/>
    </xf>
    <xf numFmtId="0" fontId="1" fillId="52" borderId="2">
      <alignment horizontal="right" vertical="top"/>
      <protection locked="0"/>
    </xf>
    <xf numFmtId="49" fontId="4" fillId="0" borderId="0">
      <alignment horizontal="right" vertical="top" wrapText="1"/>
      <protection locked="0"/>
    </xf>
    <xf numFmtId="0" fontId="8" fillId="0" borderId="0">
      <alignment horizontal="right" vertical="top" wrapText="1"/>
      <protection/>
    </xf>
    <xf numFmtId="49" fontId="4" fillId="0" borderId="0">
      <alignment horizontal="center" vertical="top" wrapText="1"/>
      <protection locked="0"/>
    </xf>
    <xf numFmtId="0" fontId="7" fillId="0" borderId="2">
      <alignment horizontal="center" vertical="top" wrapText="1"/>
      <protection/>
    </xf>
    <xf numFmtId="49" fontId="1" fillId="0" borderId="2">
      <alignment horizontal="center" vertical="top" wrapText="1"/>
      <protection locked="0"/>
    </xf>
    <xf numFmtId="49" fontId="1" fillId="0" borderId="2">
      <alignment horizontal="center" vertical="top" wrapText="1"/>
      <protection locked="0"/>
    </xf>
    <xf numFmtId="0" fontId="1" fillId="0" borderId="2">
      <alignment horizontal="center" vertical="top" wrapText="1"/>
      <protection locked="0"/>
    </xf>
    <xf numFmtId="0" fontId="1" fillId="0" borderId="2">
      <alignment horizontal="center" vertical="top" wrapText="1"/>
      <protection locked="0"/>
    </xf>
    <xf numFmtId="0" fontId="9" fillId="4" borderId="0" applyNumberFormat="0" applyBorder="0" applyAlignment="0" applyProtection="0"/>
    <xf numFmtId="164" fontId="5" fillId="0" borderId="0" applyFill="0" applyBorder="0" applyAlignment="0">
      <protection/>
    </xf>
    <xf numFmtId="165" fontId="5" fillId="0" borderId="0" applyFill="0" applyBorder="0" applyAlignment="0">
      <protection/>
    </xf>
    <xf numFmtId="166" fontId="5" fillId="0" borderId="0" applyFill="0" applyBorder="0" applyAlignment="0">
      <protection/>
    </xf>
    <xf numFmtId="167" fontId="5" fillId="0" borderId="0" applyFill="0" applyBorder="0" applyAlignment="0">
      <protection/>
    </xf>
    <xf numFmtId="168" fontId="5" fillId="0" borderId="0" applyFill="0" applyBorder="0" applyAlignment="0">
      <protection/>
    </xf>
    <xf numFmtId="164" fontId="5" fillId="0" borderId="0" applyFill="0" applyBorder="0" applyAlignment="0">
      <protection/>
    </xf>
    <xf numFmtId="169" fontId="5" fillId="0" borderId="0" applyFill="0" applyBorder="0" applyAlignment="0">
      <protection/>
    </xf>
    <xf numFmtId="165" fontId="5" fillId="0" borderId="0" applyFill="0" applyBorder="0" applyAlignment="0">
      <protection/>
    </xf>
    <xf numFmtId="0" fontId="10" fillId="38" borderId="1" applyNumberFormat="0" applyAlignment="0" applyProtection="0"/>
    <xf numFmtId="0" fontId="11" fillId="45" borderId="3" applyNumberFormat="0" applyAlignment="0" applyProtection="0"/>
    <xf numFmtId="164"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65" fontId="12" fillId="0" borderId="0" applyFill="0" applyBorder="0" applyAlignment="0" applyProtection="0"/>
    <xf numFmtId="0" fontId="4" fillId="0" borderId="0">
      <alignment/>
      <protection/>
    </xf>
    <xf numFmtId="0" fontId="4" fillId="0" borderId="0">
      <alignment/>
      <protection/>
    </xf>
    <xf numFmtId="14" fontId="5" fillId="0" borderId="0" applyFill="0" applyBorder="0" applyAlignment="0">
      <protection/>
    </xf>
    <xf numFmtId="0" fontId="13" fillId="0" borderId="0" applyNumberFormat="0" applyFill="0" applyBorder="0" applyAlignment="0" applyProtection="0"/>
    <xf numFmtId="171" fontId="12" fillId="0" borderId="0" applyFill="0" applyBorder="0" applyAlignment="0" applyProtection="0"/>
    <xf numFmtId="172" fontId="12" fillId="0" borderId="0" applyFill="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7" borderId="0" applyNumberFormat="0" applyBorder="0" applyAlignment="0" applyProtection="0"/>
    <xf numFmtId="164" fontId="15" fillId="0" borderId="0" applyFill="0" applyBorder="0" applyAlignment="0">
      <protection/>
    </xf>
    <xf numFmtId="165" fontId="15" fillId="0" borderId="0" applyFill="0" applyBorder="0" applyAlignment="0">
      <protection/>
    </xf>
    <xf numFmtId="164" fontId="15" fillId="0" borderId="0" applyFill="0" applyBorder="0" applyAlignment="0">
      <protection/>
    </xf>
    <xf numFmtId="169" fontId="15" fillId="0" borderId="0" applyFill="0" applyBorder="0" applyAlignment="0">
      <protection/>
    </xf>
    <xf numFmtId="165" fontId="15" fillId="0" borderId="0" applyFill="0" applyBorder="0" applyAlignment="0">
      <protection/>
    </xf>
    <xf numFmtId="0" fontId="12" fillId="0" borderId="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18" fillId="0" borderId="4" applyNumberFormat="0" applyAlignment="0" applyProtection="0"/>
    <xf numFmtId="0" fontId="18" fillId="0" borderId="5">
      <alignment horizontal="left" vertical="center"/>
      <protection/>
    </xf>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8" borderId="1" applyNumberFormat="0" applyAlignment="0" applyProtection="0"/>
    <xf numFmtId="164" fontId="23" fillId="0" borderId="0" applyFill="0" applyBorder="0" applyAlignment="0">
      <protection/>
    </xf>
    <xf numFmtId="165" fontId="23" fillId="0" borderId="0" applyFill="0" applyBorder="0" applyAlignment="0">
      <protection/>
    </xf>
    <xf numFmtId="164" fontId="23" fillId="0" borderId="0" applyFill="0" applyBorder="0" applyAlignment="0">
      <protection/>
    </xf>
    <xf numFmtId="169" fontId="23" fillId="0" borderId="0" applyFill="0" applyBorder="0" applyAlignment="0">
      <protection/>
    </xf>
    <xf numFmtId="165" fontId="23" fillId="0" borderId="0" applyFill="0" applyBorder="0" applyAlignment="0">
      <protection/>
    </xf>
    <xf numFmtId="0" fontId="24" fillId="0" borderId="9" applyNumberFormat="0" applyFill="0" applyAlignment="0" applyProtection="0"/>
    <xf numFmtId="0" fontId="4" fillId="0" borderId="0">
      <alignment/>
      <protection/>
    </xf>
    <xf numFmtId="0" fontId="25" fillId="5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 fillId="0" borderId="10">
      <alignment/>
      <protection/>
    </xf>
    <xf numFmtId="0" fontId="0" fillId="0" borderId="0">
      <alignment/>
      <protection/>
    </xf>
    <xf numFmtId="0" fontId="2" fillId="0" borderId="0">
      <alignment/>
      <protection/>
    </xf>
    <xf numFmtId="0" fontId="26" fillId="47" borderId="0">
      <alignment/>
      <protection/>
    </xf>
    <xf numFmtId="0" fontId="26" fillId="47" borderId="0">
      <alignment/>
      <protection/>
    </xf>
    <xf numFmtId="0" fontId="4" fillId="0" borderId="0">
      <alignment/>
      <protection/>
    </xf>
    <xf numFmtId="0" fontId="0" fillId="0" borderId="0">
      <alignment/>
      <protection/>
    </xf>
    <xf numFmtId="0" fontId="12" fillId="51" borderId="11" applyNumberFormat="0" applyAlignment="0" applyProtection="0"/>
    <xf numFmtId="0" fontId="12" fillId="51" borderId="12" applyNumberFormat="0" applyAlignment="0" applyProtection="0"/>
    <xf numFmtId="0" fontId="12" fillId="51" borderId="12" applyNumberFormat="0" applyAlignment="0" applyProtection="0"/>
    <xf numFmtId="0" fontId="12" fillId="51" borderId="12" applyNumberFormat="0" applyAlignment="0" applyProtection="0"/>
    <xf numFmtId="0" fontId="12" fillId="51" borderId="12" applyNumberFormat="0" applyAlignment="0" applyProtection="0"/>
    <xf numFmtId="0" fontId="27" fillId="38" borderId="13" applyNumberFormat="0" applyAlignment="0" applyProtection="0"/>
    <xf numFmtId="168" fontId="12" fillId="0" borderId="0" applyFill="0" applyBorder="0" applyAlignment="0" applyProtection="0"/>
    <xf numFmtId="173"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164" fontId="28" fillId="0" borderId="0" applyFill="0" applyBorder="0" applyAlignment="0">
      <protection/>
    </xf>
    <xf numFmtId="165" fontId="28" fillId="0" borderId="0" applyFill="0" applyBorder="0" applyAlignment="0">
      <protection/>
    </xf>
    <xf numFmtId="164" fontId="28" fillId="0" borderId="0" applyFill="0" applyBorder="0" applyAlignment="0">
      <protection/>
    </xf>
    <xf numFmtId="169" fontId="28" fillId="0" borderId="0" applyFill="0" applyBorder="0" applyAlignment="0">
      <protection/>
    </xf>
    <xf numFmtId="165" fontId="28" fillId="0" borderId="0" applyFill="0" applyBorder="0" applyAlignment="0">
      <protection/>
    </xf>
    <xf numFmtId="0" fontId="5" fillId="58" borderId="13" applyNumberFormat="0" applyProtection="0">
      <alignment vertical="center"/>
    </xf>
    <xf numFmtId="0" fontId="26" fillId="58" borderId="12" applyNumberFormat="0" applyProtection="0">
      <alignment vertical="center"/>
    </xf>
    <xf numFmtId="0" fontId="26" fillId="58" borderId="12" applyNumberFormat="0" applyProtection="0">
      <alignment vertical="center"/>
    </xf>
    <xf numFmtId="0" fontId="26" fillId="58" borderId="12" applyNumberFormat="0" applyProtection="0">
      <alignment vertical="center"/>
    </xf>
    <xf numFmtId="0" fontId="26" fillId="58" borderId="12" applyNumberFormat="0" applyProtection="0">
      <alignment vertical="center"/>
    </xf>
    <xf numFmtId="0" fontId="26" fillId="58" borderId="12" applyNumberFormat="0" applyProtection="0">
      <alignment vertical="center"/>
    </xf>
    <xf numFmtId="0" fontId="15" fillId="58" borderId="13" applyNumberFormat="0" applyProtection="0">
      <alignment vertical="center"/>
    </xf>
    <xf numFmtId="0" fontId="1" fillId="58" borderId="12" applyNumberFormat="0" applyProtection="0">
      <alignment vertical="center"/>
    </xf>
    <xf numFmtId="0" fontId="1" fillId="58" borderId="12" applyNumberFormat="0" applyProtection="0">
      <alignment vertical="center"/>
    </xf>
    <xf numFmtId="0" fontId="1" fillId="58" borderId="12" applyNumberFormat="0" applyProtection="0">
      <alignment vertical="center"/>
    </xf>
    <xf numFmtId="0" fontId="1" fillId="58" borderId="12" applyNumberFormat="0" applyProtection="0">
      <alignment vertical="center"/>
    </xf>
    <xf numFmtId="0" fontId="1" fillId="58" borderId="12" applyNumberFormat="0" applyProtection="0">
      <alignment vertical="center"/>
    </xf>
    <xf numFmtId="0" fontId="5" fillId="58" borderId="13" applyNumberFormat="0" applyProtection="0">
      <alignment horizontal="left" vertical="center" indent="1"/>
    </xf>
    <xf numFmtId="0" fontId="26" fillId="58" borderId="12" applyNumberFormat="0" applyProtection="0">
      <alignment horizontal="left" vertical="center" indent="1"/>
    </xf>
    <xf numFmtId="0" fontId="26" fillId="58" borderId="12" applyNumberFormat="0" applyProtection="0">
      <alignment horizontal="left" vertical="center" indent="1"/>
    </xf>
    <xf numFmtId="0" fontId="26" fillId="58" borderId="12" applyNumberFormat="0" applyProtection="0">
      <alignment horizontal="left" vertical="center" indent="1"/>
    </xf>
    <xf numFmtId="0" fontId="26" fillId="58" borderId="12" applyNumberFormat="0" applyProtection="0">
      <alignment horizontal="left" vertical="center" indent="1"/>
    </xf>
    <xf numFmtId="0" fontId="26" fillId="58" borderId="12" applyNumberFormat="0" applyProtection="0">
      <alignment horizontal="left" vertical="center" indent="1"/>
    </xf>
    <xf numFmtId="0" fontId="5" fillId="58" borderId="13" applyNumberFormat="0" applyProtection="0">
      <alignment horizontal="left" vertical="center" indent="1"/>
    </xf>
    <xf numFmtId="0" fontId="1" fillId="58" borderId="14" applyNumberFormat="0" applyProtection="0">
      <alignment horizontal="left" vertical="top" indent="1"/>
    </xf>
    <xf numFmtId="0" fontId="1" fillId="58" borderId="14" applyNumberFormat="0" applyProtection="0">
      <alignment horizontal="left" vertical="top" indent="1"/>
    </xf>
    <xf numFmtId="0" fontId="1" fillId="58" borderId="14" applyNumberFormat="0" applyProtection="0">
      <alignment horizontal="left" vertical="top" indent="1"/>
    </xf>
    <xf numFmtId="0" fontId="1" fillId="58" borderId="14" applyNumberFormat="0" applyProtection="0">
      <alignment horizontal="left" vertical="top" indent="1"/>
    </xf>
    <xf numFmtId="0" fontId="1" fillId="58" borderId="14" applyNumberFormat="0" applyProtection="0">
      <alignment horizontal="left" vertical="top" indent="1"/>
    </xf>
    <xf numFmtId="0" fontId="29" fillId="2" borderId="15" applyNumberFormat="0" applyProtection="0">
      <alignment horizontal="center" vertical="center" wrapTex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5" fillId="4" borderId="13" applyNumberFormat="0" applyProtection="0">
      <alignment horizontal="right" vertical="center"/>
    </xf>
    <xf numFmtId="0" fontId="26" fillId="4" borderId="12" applyNumberFormat="0" applyProtection="0">
      <alignment horizontal="right" vertical="center"/>
    </xf>
    <xf numFmtId="0" fontId="26" fillId="4" borderId="12" applyNumberFormat="0" applyProtection="0">
      <alignment horizontal="right" vertical="center"/>
    </xf>
    <xf numFmtId="0" fontId="26" fillId="4" borderId="12" applyNumberFormat="0" applyProtection="0">
      <alignment horizontal="right" vertical="center"/>
    </xf>
    <xf numFmtId="0" fontId="26" fillId="4" borderId="12" applyNumberFormat="0" applyProtection="0">
      <alignment horizontal="right" vertical="center"/>
    </xf>
    <xf numFmtId="0" fontId="26" fillId="4" borderId="12" applyNumberFormat="0" applyProtection="0">
      <alignment horizontal="right" vertical="center"/>
    </xf>
    <xf numFmtId="0" fontId="5" fillId="16" borderId="13" applyNumberFormat="0" applyProtection="0">
      <alignment horizontal="right" vertical="center"/>
    </xf>
    <xf numFmtId="0" fontId="26" fillId="59" borderId="12" applyNumberFormat="0" applyProtection="0">
      <alignment horizontal="right" vertical="center"/>
    </xf>
    <xf numFmtId="0" fontId="26" fillId="59" borderId="12" applyNumberFormat="0" applyProtection="0">
      <alignment horizontal="right" vertical="center"/>
    </xf>
    <xf numFmtId="0" fontId="26" fillId="59" borderId="12" applyNumberFormat="0" applyProtection="0">
      <alignment horizontal="right" vertical="center"/>
    </xf>
    <xf numFmtId="0" fontId="26" fillId="59" borderId="12" applyNumberFormat="0" applyProtection="0">
      <alignment horizontal="right" vertical="center"/>
    </xf>
    <xf numFmtId="0" fontId="26" fillId="59" borderId="12" applyNumberFormat="0" applyProtection="0">
      <alignment horizontal="right" vertical="center"/>
    </xf>
    <xf numFmtId="0" fontId="5" fillId="42" borderId="13" applyNumberFormat="0" applyProtection="0">
      <alignment horizontal="right" vertical="center"/>
    </xf>
    <xf numFmtId="0" fontId="26" fillId="42" borderId="2" applyNumberFormat="0" applyProtection="0">
      <alignment horizontal="right" vertical="center"/>
    </xf>
    <xf numFmtId="0" fontId="26" fillId="42" borderId="2" applyNumberFormat="0" applyProtection="0">
      <alignment horizontal="right" vertical="center"/>
    </xf>
    <xf numFmtId="0" fontId="26" fillId="42" borderId="2" applyNumberFormat="0" applyProtection="0">
      <alignment horizontal="right" vertical="center"/>
    </xf>
    <xf numFmtId="0" fontId="26" fillId="42" borderId="2" applyNumberFormat="0" applyProtection="0">
      <alignment horizontal="right" vertical="center"/>
    </xf>
    <xf numFmtId="0" fontId="26" fillId="42" borderId="2" applyNumberFormat="0" applyProtection="0">
      <alignment horizontal="right" vertical="center"/>
    </xf>
    <xf numFmtId="0" fontId="5" fillId="18" borderId="13" applyNumberFormat="0" applyProtection="0">
      <alignment horizontal="right" vertical="center"/>
    </xf>
    <xf numFmtId="0" fontId="26" fillId="18" borderId="12" applyNumberFormat="0" applyProtection="0">
      <alignment horizontal="right" vertical="center"/>
    </xf>
    <xf numFmtId="0" fontId="26" fillId="18" borderId="12" applyNumberFormat="0" applyProtection="0">
      <alignment horizontal="right" vertical="center"/>
    </xf>
    <xf numFmtId="0" fontId="26" fillId="18" borderId="12" applyNumberFormat="0" applyProtection="0">
      <alignment horizontal="right" vertical="center"/>
    </xf>
    <xf numFmtId="0" fontId="26" fillId="18" borderId="12" applyNumberFormat="0" applyProtection="0">
      <alignment horizontal="right" vertical="center"/>
    </xf>
    <xf numFmtId="0" fontId="26" fillId="18" borderId="12" applyNumberFormat="0" applyProtection="0">
      <alignment horizontal="right" vertical="center"/>
    </xf>
    <xf numFmtId="0" fontId="5" fillId="28" borderId="13" applyNumberFormat="0" applyProtection="0">
      <alignment horizontal="right" vertical="center"/>
    </xf>
    <xf numFmtId="0" fontId="26" fillId="28" borderId="12" applyNumberFormat="0" applyProtection="0">
      <alignment horizontal="right" vertical="center"/>
    </xf>
    <xf numFmtId="0" fontId="26" fillId="28" borderId="12" applyNumberFormat="0" applyProtection="0">
      <alignment horizontal="right" vertical="center"/>
    </xf>
    <xf numFmtId="0" fontId="26" fillId="28" borderId="12" applyNumberFormat="0" applyProtection="0">
      <alignment horizontal="right" vertical="center"/>
    </xf>
    <xf numFmtId="0" fontId="26" fillId="28" borderId="12" applyNumberFormat="0" applyProtection="0">
      <alignment horizontal="right" vertical="center"/>
    </xf>
    <xf numFmtId="0" fontId="26" fillId="28" borderId="12" applyNumberFormat="0" applyProtection="0">
      <alignment horizontal="right" vertical="center"/>
    </xf>
    <xf numFmtId="0" fontId="5" fillId="50" borderId="13" applyNumberFormat="0" applyProtection="0">
      <alignment horizontal="right" vertical="center"/>
    </xf>
    <xf numFmtId="0" fontId="26" fillId="50" borderId="12" applyNumberFormat="0" applyProtection="0">
      <alignment horizontal="right" vertical="center"/>
    </xf>
    <xf numFmtId="0" fontId="26" fillId="50" borderId="12" applyNumberFormat="0" applyProtection="0">
      <alignment horizontal="right" vertical="center"/>
    </xf>
    <xf numFmtId="0" fontId="26" fillId="50" borderId="12" applyNumberFormat="0" applyProtection="0">
      <alignment horizontal="right" vertical="center"/>
    </xf>
    <xf numFmtId="0" fontId="26" fillId="50" borderId="12" applyNumberFormat="0" applyProtection="0">
      <alignment horizontal="right" vertical="center"/>
    </xf>
    <xf numFmtId="0" fontId="26" fillId="50" borderId="12" applyNumberFormat="0" applyProtection="0">
      <alignment horizontal="right" vertical="center"/>
    </xf>
    <xf numFmtId="0" fontId="5" fillId="46" borderId="13" applyNumberFormat="0" applyProtection="0">
      <alignment horizontal="right" vertical="center"/>
    </xf>
    <xf numFmtId="0" fontId="26" fillId="46" borderId="12" applyNumberFormat="0" applyProtection="0">
      <alignment horizontal="right" vertical="center"/>
    </xf>
    <xf numFmtId="0" fontId="26" fillId="46" borderId="12" applyNumberFormat="0" applyProtection="0">
      <alignment horizontal="right" vertical="center"/>
    </xf>
    <xf numFmtId="0" fontId="26" fillId="46" borderId="12" applyNumberFormat="0" applyProtection="0">
      <alignment horizontal="right" vertical="center"/>
    </xf>
    <xf numFmtId="0" fontId="26" fillId="46" borderId="12" applyNumberFormat="0" applyProtection="0">
      <alignment horizontal="right" vertical="center"/>
    </xf>
    <xf numFmtId="0" fontId="26" fillId="46" borderId="12" applyNumberFormat="0" applyProtection="0">
      <alignment horizontal="right" vertical="center"/>
    </xf>
    <xf numFmtId="0" fontId="5" fillId="48" borderId="13" applyNumberFormat="0" applyProtection="0">
      <alignment horizontal="right" vertical="center"/>
    </xf>
    <xf numFmtId="0" fontId="26" fillId="48" borderId="12" applyNumberFormat="0" applyProtection="0">
      <alignment horizontal="right" vertical="center"/>
    </xf>
    <xf numFmtId="0" fontId="26" fillId="48" borderId="12" applyNumberFormat="0" applyProtection="0">
      <alignment horizontal="right" vertical="center"/>
    </xf>
    <xf numFmtId="0" fontId="26" fillId="48" borderId="12" applyNumberFormat="0" applyProtection="0">
      <alignment horizontal="right" vertical="center"/>
    </xf>
    <xf numFmtId="0" fontId="26" fillId="48" borderId="12" applyNumberFormat="0" applyProtection="0">
      <alignment horizontal="right" vertical="center"/>
    </xf>
    <xf numFmtId="0" fontId="26" fillId="48" borderId="12" applyNumberFormat="0" applyProtection="0">
      <alignment horizontal="right" vertical="center"/>
    </xf>
    <xf numFmtId="0" fontId="5" fillId="17" borderId="13" applyNumberFormat="0" applyProtection="0">
      <alignment horizontal="right" vertical="center"/>
    </xf>
    <xf numFmtId="0" fontId="26" fillId="17" borderId="12" applyNumberFormat="0" applyProtection="0">
      <alignment horizontal="right" vertical="center"/>
    </xf>
    <xf numFmtId="0" fontId="26" fillId="17" borderId="12" applyNumberFormat="0" applyProtection="0">
      <alignment horizontal="right" vertical="center"/>
    </xf>
    <xf numFmtId="0" fontId="26" fillId="17" borderId="12" applyNumberFormat="0" applyProtection="0">
      <alignment horizontal="right" vertical="center"/>
    </xf>
    <xf numFmtId="0" fontId="26" fillId="17" borderId="12" applyNumberFormat="0" applyProtection="0">
      <alignment horizontal="right" vertical="center"/>
    </xf>
    <xf numFmtId="0" fontId="26" fillId="17" borderId="12" applyNumberFormat="0" applyProtection="0">
      <alignment horizontal="right" vertical="center"/>
    </xf>
    <xf numFmtId="0" fontId="7" fillId="60" borderId="13" applyNumberFormat="0" applyProtection="0">
      <alignment horizontal="left" vertical="center" indent="1"/>
    </xf>
    <xf numFmtId="0" fontId="26" fillId="61" borderId="2" applyNumberFormat="0" applyProtection="0">
      <alignment horizontal="left" vertical="center" indent="1"/>
    </xf>
    <xf numFmtId="0" fontId="26" fillId="61" borderId="2" applyNumberFormat="0" applyProtection="0">
      <alignment horizontal="left" vertical="center" indent="1"/>
    </xf>
    <xf numFmtId="0" fontId="26" fillId="61" borderId="2" applyNumberFormat="0" applyProtection="0">
      <alignment horizontal="left" vertical="center" indent="1"/>
    </xf>
    <xf numFmtId="0" fontId="26" fillId="61" borderId="2" applyNumberFormat="0" applyProtection="0">
      <alignment horizontal="left" vertical="center" indent="1"/>
    </xf>
    <xf numFmtId="0" fontId="26" fillId="61" borderId="2" applyNumberFormat="0" applyProtection="0">
      <alignment horizontal="left" vertical="center" indent="1"/>
    </xf>
    <xf numFmtId="0" fontId="5" fillId="43" borderId="16"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30" fillId="37" borderId="0"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37" borderId="2" applyNumberFormat="0" applyProtection="0">
      <alignment horizontal="left" vertical="center" indent="1"/>
    </xf>
    <xf numFmtId="0" fontId="0" fillId="2" borderId="15" applyNumberFormat="0" applyProtection="0">
      <alignment horizontal="left" vertical="center" indent="1"/>
    </xf>
    <xf numFmtId="0" fontId="26" fillId="44" borderId="12" applyNumberFormat="0" applyProtection="0">
      <alignment horizontal="right" vertical="center"/>
    </xf>
    <xf numFmtId="0" fontId="26" fillId="44" borderId="12" applyNumberFormat="0" applyProtection="0">
      <alignment horizontal="right" vertical="center"/>
    </xf>
    <xf numFmtId="0" fontId="26" fillId="44" borderId="12" applyNumberFormat="0" applyProtection="0">
      <alignment horizontal="right" vertical="center"/>
    </xf>
    <xf numFmtId="0" fontId="26" fillId="44" borderId="12" applyNumberFormat="0" applyProtection="0">
      <alignment horizontal="right" vertical="center"/>
    </xf>
    <xf numFmtId="0" fontId="26" fillId="44" borderId="12" applyNumberFormat="0" applyProtection="0">
      <alignment horizontal="right" vertical="center"/>
    </xf>
    <xf numFmtId="0" fontId="31" fillId="43" borderId="15" applyNumberFormat="0" applyProtection="0">
      <alignment horizontal="left" vertical="center" wrapText="1" indent="1"/>
    </xf>
    <xf numFmtId="0" fontId="26" fillId="7" borderId="2" applyNumberFormat="0" applyProtection="0">
      <alignment horizontal="left" vertical="center" indent="1"/>
    </xf>
    <xf numFmtId="0" fontId="26" fillId="7" borderId="2" applyNumberFormat="0" applyProtection="0">
      <alignment horizontal="left" vertical="center" indent="1"/>
    </xf>
    <xf numFmtId="0" fontId="26" fillId="7" borderId="2" applyNumberFormat="0" applyProtection="0">
      <alignment horizontal="left" vertical="center" indent="1"/>
    </xf>
    <xf numFmtId="0" fontId="26" fillId="7" borderId="2" applyNumberFormat="0" applyProtection="0">
      <alignment horizontal="left" vertical="center" indent="1"/>
    </xf>
    <xf numFmtId="0" fontId="26" fillId="7" borderId="2" applyNumberFormat="0" applyProtection="0">
      <alignment horizontal="left" vertical="center" indent="1"/>
    </xf>
    <xf numFmtId="0" fontId="31" fillId="62" borderId="15" applyNumberFormat="0" applyProtection="0">
      <alignment horizontal="left" vertical="center" wrapText="1" indent="1"/>
    </xf>
    <xf numFmtId="0" fontId="26" fillId="44" borderId="2" applyNumberFormat="0" applyProtection="0">
      <alignment horizontal="left" vertical="center" indent="1"/>
    </xf>
    <xf numFmtId="0" fontId="26" fillId="44" borderId="2" applyNumberFormat="0" applyProtection="0">
      <alignment horizontal="left" vertical="center" indent="1"/>
    </xf>
    <xf numFmtId="0" fontId="26" fillId="44" borderId="2" applyNumberFormat="0" applyProtection="0">
      <alignment horizontal="left" vertical="center" indent="1"/>
    </xf>
    <xf numFmtId="0" fontId="26" fillId="44" borderId="2" applyNumberFormat="0" applyProtection="0">
      <alignment horizontal="left" vertical="center" indent="1"/>
    </xf>
    <xf numFmtId="0" fontId="26" fillId="44" borderId="2" applyNumberFormat="0" applyProtection="0">
      <alignment horizontal="left" vertical="center" indent="1"/>
    </xf>
    <xf numFmtId="0" fontId="0" fillId="43" borderId="15" applyNumberFormat="0" applyProtection="0">
      <alignment horizontal="left" vertical="center" wrapText="1" indent="1"/>
    </xf>
    <xf numFmtId="0" fontId="26" fillId="38" borderId="12" applyNumberFormat="0" applyProtection="0">
      <alignment horizontal="left" vertical="center" indent="1"/>
    </xf>
    <xf numFmtId="0" fontId="26" fillId="38" borderId="12" applyNumberFormat="0" applyProtection="0">
      <alignment horizontal="left" vertical="center" indent="1"/>
    </xf>
    <xf numFmtId="0" fontId="26" fillId="38" borderId="12" applyNumberFormat="0" applyProtection="0">
      <alignment horizontal="left" vertical="center" indent="1"/>
    </xf>
    <xf numFmtId="0" fontId="26" fillId="38" borderId="12" applyNumberFormat="0" applyProtection="0">
      <alignment horizontal="left" vertical="center" indent="1"/>
    </xf>
    <xf numFmtId="0" fontId="26" fillId="38" borderId="12" applyNumberFormat="0" applyProtection="0">
      <alignment horizontal="left" vertical="center" indent="1"/>
    </xf>
    <xf numFmtId="0" fontId="26" fillId="38" borderId="12" applyNumberFormat="0" applyProtection="0">
      <alignment horizontal="left" vertical="center" indent="1"/>
    </xf>
    <xf numFmtId="0" fontId="0" fillId="37" borderId="14" applyNumberFormat="0" applyProtection="0">
      <alignment horizontal="left" vertical="center" indent="1"/>
    </xf>
    <xf numFmtId="0" fontId="32" fillId="62" borderId="15" applyNumberFormat="0" applyProtection="0">
      <alignment horizontal="center" vertical="center" wrapTex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26" fillId="37" borderId="14" applyNumberFormat="0" applyProtection="0">
      <alignment horizontal="left" vertical="top" indent="1"/>
    </xf>
    <xf numFmtId="0" fontId="0" fillId="37" borderId="14" applyNumberFormat="0" applyProtection="0">
      <alignment horizontal="left" vertical="top" indent="1"/>
    </xf>
    <xf numFmtId="0" fontId="0" fillId="43" borderId="15" applyNumberFormat="0" applyProtection="0">
      <alignment horizontal="left" vertical="center" wrapText="1" indent="3"/>
    </xf>
    <xf numFmtId="0" fontId="26" fillId="62" borderId="12" applyNumberFormat="0" applyProtection="0">
      <alignment horizontal="left" vertical="center" indent="1"/>
    </xf>
    <xf numFmtId="0" fontId="26" fillId="62" borderId="12" applyNumberFormat="0" applyProtection="0">
      <alignment horizontal="left" vertical="center" indent="1"/>
    </xf>
    <xf numFmtId="0" fontId="26" fillId="62" borderId="12" applyNumberFormat="0" applyProtection="0">
      <alignment horizontal="left" vertical="center" indent="1"/>
    </xf>
    <xf numFmtId="0" fontId="26" fillId="62" borderId="12" applyNumberFormat="0" applyProtection="0">
      <alignment horizontal="left" vertical="center" indent="1"/>
    </xf>
    <xf numFmtId="0" fontId="26" fillId="62" borderId="12" applyNumberFormat="0" applyProtection="0">
      <alignment horizontal="left" vertical="center" indent="1"/>
    </xf>
    <xf numFmtId="0" fontId="26" fillId="62" borderId="12" applyNumberFormat="0" applyProtection="0">
      <alignment horizontal="left" vertical="center" indent="1"/>
    </xf>
    <xf numFmtId="0" fontId="0" fillId="44" borderId="14" applyNumberFormat="0" applyProtection="0">
      <alignment horizontal="left" vertical="center" indent="1"/>
    </xf>
    <xf numFmtId="0" fontId="32" fillId="45" borderId="15" applyNumberFormat="0" applyProtection="0">
      <alignment horizontal="center" vertical="center" wrapTex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26" fillId="44" borderId="14" applyNumberFormat="0" applyProtection="0">
      <alignment horizontal="left" vertical="top" indent="1"/>
    </xf>
    <xf numFmtId="0" fontId="0" fillId="44" borderId="14" applyNumberFormat="0" applyProtection="0">
      <alignment horizontal="left" vertical="top" indent="1"/>
    </xf>
    <xf numFmtId="0" fontId="0" fillId="43" borderId="15" applyNumberFormat="0" applyProtection="0">
      <alignment horizontal="left" vertical="center" wrapText="1" indent="4"/>
    </xf>
    <xf numFmtId="0" fontId="26" fillId="15" borderId="12" applyNumberFormat="0" applyProtection="0">
      <alignment horizontal="left" vertical="center" indent="1"/>
    </xf>
    <xf numFmtId="0" fontId="26" fillId="15" borderId="12" applyNumberFormat="0" applyProtection="0">
      <alignment horizontal="left" vertical="center" indent="1"/>
    </xf>
    <xf numFmtId="0" fontId="26" fillId="15" borderId="12" applyNumberFormat="0" applyProtection="0">
      <alignment horizontal="left" vertical="center" indent="1"/>
    </xf>
    <xf numFmtId="0" fontId="26" fillId="15" borderId="12" applyNumberFormat="0" applyProtection="0">
      <alignment horizontal="left" vertical="center" indent="1"/>
    </xf>
    <xf numFmtId="0" fontId="26" fillId="15" borderId="12" applyNumberFormat="0" applyProtection="0">
      <alignment horizontal="left" vertical="center" indent="1"/>
    </xf>
    <xf numFmtId="0" fontId="26" fillId="15" borderId="12" applyNumberFormat="0" applyProtection="0">
      <alignment horizontal="left" vertical="center" indent="1"/>
    </xf>
    <xf numFmtId="0" fontId="0" fillId="38" borderId="13" applyNumberFormat="0" applyProtection="0">
      <alignment horizontal="left" vertical="center"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26" fillId="15" borderId="14" applyNumberFormat="0" applyProtection="0">
      <alignment horizontal="left" vertical="top" indent="1"/>
    </xf>
    <xf numFmtId="0" fontId="0" fillId="15" borderId="14" applyNumberFormat="0" applyProtection="0">
      <alignment horizontal="left" vertical="top" indent="1"/>
    </xf>
    <xf numFmtId="0" fontId="0" fillId="0" borderId="15" applyNumberFormat="0" applyProtection="0">
      <alignment horizontal="left" vertical="center" indent="1"/>
    </xf>
    <xf numFmtId="0" fontId="26" fillId="7" borderId="12" applyNumberFormat="0" applyProtection="0">
      <alignment horizontal="left" vertical="center" indent="1"/>
    </xf>
    <xf numFmtId="0" fontId="26" fillId="7" borderId="12" applyNumberFormat="0" applyProtection="0">
      <alignment horizontal="left" vertical="center" indent="1"/>
    </xf>
    <xf numFmtId="0" fontId="26" fillId="7" borderId="12" applyNumberFormat="0" applyProtection="0">
      <alignment horizontal="left" vertical="center" indent="1"/>
    </xf>
    <xf numFmtId="0" fontId="26" fillId="7" borderId="12" applyNumberFormat="0" applyProtection="0">
      <alignment horizontal="left" vertical="center" indent="1"/>
    </xf>
    <xf numFmtId="0" fontId="26" fillId="7" borderId="12" applyNumberFormat="0" applyProtection="0">
      <alignment horizontal="left" vertical="center" indent="1"/>
    </xf>
    <xf numFmtId="0" fontId="26" fillId="7" borderId="12" applyNumberFormat="0" applyProtection="0">
      <alignment horizontal="left" vertical="center" indent="1"/>
    </xf>
    <xf numFmtId="0" fontId="0" fillId="2" borderId="13" applyNumberFormat="0" applyProtection="0">
      <alignment horizontal="left" vertical="center"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26" fillId="7" borderId="14" applyNumberFormat="0" applyProtection="0">
      <alignment horizontal="left" vertical="top" indent="1"/>
    </xf>
    <xf numFmtId="0" fontId="0" fillId="7" borderId="14" applyNumberFormat="0" applyProtection="0">
      <alignment horizontal="left" vertical="top" indent="1"/>
    </xf>
    <xf numFmtId="0" fontId="0" fillId="63" borderId="2" applyNumberFormat="0">
      <alignment/>
      <protection locked="0"/>
    </xf>
    <xf numFmtId="0" fontId="0" fillId="63" borderId="2"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26" fillId="63" borderId="17" applyNumberFormat="0">
      <alignment/>
      <protection locked="0"/>
    </xf>
    <xf numFmtId="0" fontId="0" fillId="63" borderId="2" applyNumberFormat="0">
      <alignment/>
      <protection locked="0"/>
    </xf>
    <xf numFmtId="0" fontId="33" fillId="37" borderId="0" applyBorder="0">
      <alignment/>
      <protection/>
    </xf>
    <xf numFmtId="0" fontId="5" fillId="51" borderId="13" applyNumberFormat="0" applyProtection="0">
      <alignment vertical="center"/>
    </xf>
    <xf numFmtId="0" fontId="8" fillId="51" borderId="14" applyNumberFormat="0" applyProtection="0">
      <alignment vertical="center"/>
    </xf>
    <xf numFmtId="0" fontId="8" fillId="51" borderId="14" applyNumberFormat="0" applyProtection="0">
      <alignment vertical="center"/>
    </xf>
    <xf numFmtId="0" fontId="8" fillId="51" borderId="14" applyNumberFormat="0" applyProtection="0">
      <alignment vertical="center"/>
    </xf>
    <xf numFmtId="0" fontId="8" fillId="51" borderId="14" applyNumberFormat="0" applyProtection="0">
      <alignment vertical="center"/>
    </xf>
    <xf numFmtId="0" fontId="8" fillId="51" borderId="14" applyNumberFormat="0" applyProtection="0">
      <alignment vertical="center"/>
    </xf>
    <xf numFmtId="0" fontId="15" fillId="51" borderId="13"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1" fillId="51" borderId="2" applyNumberFormat="0" applyProtection="0">
      <alignment vertical="center"/>
    </xf>
    <xf numFmtId="0" fontId="5" fillId="51" borderId="13" applyNumberFormat="0" applyProtection="0">
      <alignment horizontal="left" vertical="center" indent="1"/>
    </xf>
    <xf numFmtId="0" fontId="8" fillId="38" borderId="14" applyNumberFormat="0" applyProtection="0">
      <alignment horizontal="left" vertical="center" indent="1"/>
    </xf>
    <xf numFmtId="0" fontId="8" fillId="38" borderId="14" applyNumberFormat="0" applyProtection="0">
      <alignment horizontal="left" vertical="center" indent="1"/>
    </xf>
    <xf numFmtId="0" fontId="8" fillId="38" borderId="14" applyNumberFormat="0" applyProtection="0">
      <alignment horizontal="left" vertical="center" indent="1"/>
    </xf>
    <xf numFmtId="0" fontId="8" fillId="38" borderId="14" applyNumberFormat="0" applyProtection="0">
      <alignment horizontal="left" vertical="center" indent="1"/>
    </xf>
    <xf numFmtId="0" fontId="8" fillId="38" borderId="14" applyNumberFormat="0" applyProtection="0">
      <alignment horizontal="left" vertical="center" indent="1"/>
    </xf>
    <xf numFmtId="0" fontId="5" fillId="51" borderId="13" applyNumberFormat="0" applyProtection="0">
      <alignment horizontal="left" vertical="center" indent="1"/>
    </xf>
    <xf numFmtId="0" fontId="8" fillId="51" borderId="14" applyNumberFormat="0" applyProtection="0">
      <alignment horizontal="left" vertical="top" indent="1"/>
    </xf>
    <xf numFmtId="0" fontId="8" fillId="51" borderId="14" applyNumberFormat="0" applyProtection="0">
      <alignment horizontal="left" vertical="top" indent="1"/>
    </xf>
    <xf numFmtId="0" fontId="8" fillId="51" borderId="14" applyNumberFormat="0" applyProtection="0">
      <alignment horizontal="left" vertical="top" indent="1"/>
    </xf>
    <xf numFmtId="0" fontId="8" fillId="51" borderId="14" applyNumberFormat="0" applyProtection="0">
      <alignment horizontal="left" vertical="top" indent="1"/>
    </xf>
    <xf numFmtId="0" fontId="8" fillId="51" borderId="14" applyNumberFormat="0" applyProtection="0">
      <alignment horizontal="left" vertical="top" indent="1"/>
    </xf>
    <xf numFmtId="0" fontId="5" fillId="43" borderId="13" applyNumberFormat="0" applyProtection="0">
      <alignment horizontal="right" vertical="center"/>
    </xf>
    <xf numFmtId="0" fontId="26" fillId="0" borderId="12" applyNumberFormat="0" applyProtection="0">
      <alignment horizontal="right" vertical="center"/>
    </xf>
    <xf numFmtId="0" fontId="26" fillId="0" borderId="12" applyNumberFormat="0" applyProtection="0">
      <alignment horizontal="right" vertical="center"/>
    </xf>
    <xf numFmtId="0" fontId="26" fillId="0" borderId="12" applyNumberFormat="0" applyProtection="0">
      <alignment horizontal="right" vertical="center"/>
    </xf>
    <xf numFmtId="0" fontId="26" fillId="0" borderId="12" applyNumberFormat="0" applyProtection="0">
      <alignment horizontal="right" vertical="center"/>
    </xf>
    <xf numFmtId="0" fontId="26" fillId="0" borderId="12" applyNumberFormat="0" applyProtection="0">
      <alignment horizontal="right" vertical="center"/>
    </xf>
    <xf numFmtId="0" fontId="26" fillId="0" borderId="12" applyNumberFormat="0" applyProtection="0">
      <alignment horizontal="right" vertical="center"/>
    </xf>
    <xf numFmtId="0" fontId="15" fillId="43" borderId="13"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0" fillId="2" borderId="18" applyNumberFormat="0" applyProtection="0">
      <alignment horizontal="left" vertical="center" wrapTex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26" fillId="27" borderId="12" applyNumberFormat="0" applyProtection="0">
      <alignment horizontal="left" vertical="center" indent="1"/>
    </xf>
    <xf numFmtId="0" fontId="32" fillId="8" borderId="15" applyNumberFormat="0" applyProtection="0">
      <alignment horizontal="center" vertical="center"/>
    </xf>
    <xf numFmtId="0" fontId="8" fillId="44" borderId="14" applyNumberFormat="0" applyProtection="0">
      <alignment horizontal="left" vertical="top" indent="1"/>
    </xf>
    <xf numFmtId="0" fontId="8" fillId="44" borderId="14" applyNumberFormat="0" applyProtection="0">
      <alignment horizontal="left" vertical="top" indent="1"/>
    </xf>
    <xf numFmtId="0" fontId="8" fillId="44" borderId="14" applyNumberFormat="0" applyProtection="0">
      <alignment horizontal="left" vertical="top" indent="1"/>
    </xf>
    <xf numFmtId="0" fontId="8" fillId="44" borderId="14" applyNumberFormat="0" applyProtection="0">
      <alignment horizontal="left" vertical="top" indent="1"/>
    </xf>
    <xf numFmtId="0" fontId="8" fillId="44" borderId="14" applyNumberFormat="0" applyProtection="0">
      <alignment horizontal="left" vertical="top" indent="1"/>
    </xf>
    <xf numFmtId="0" fontId="34" fillId="0" borderId="0" applyNumberFormat="0" applyProtection="0">
      <alignment/>
    </xf>
    <xf numFmtId="0" fontId="1" fillId="43" borderId="2" applyNumberFormat="0" applyProtection="0">
      <alignment horizontal="left" vertical="center" indent="1"/>
    </xf>
    <xf numFmtId="0" fontId="1" fillId="43" borderId="2" applyNumberFormat="0" applyProtection="0">
      <alignment horizontal="left" vertical="center" indent="1"/>
    </xf>
    <xf numFmtId="0" fontId="1" fillId="43" borderId="2" applyNumberFormat="0" applyProtection="0">
      <alignment horizontal="left" vertical="center" indent="1"/>
    </xf>
    <xf numFmtId="0" fontId="1" fillId="43" borderId="2" applyNumberFormat="0" applyProtection="0">
      <alignment horizontal="left" vertical="center" indent="1"/>
    </xf>
    <xf numFmtId="0" fontId="1" fillId="43" borderId="2" applyNumberFormat="0" applyProtection="0">
      <alignment horizontal="left" vertical="center" indent="1"/>
    </xf>
    <xf numFmtId="0" fontId="26" fillId="26" borderId="2">
      <alignment/>
      <protection/>
    </xf>
    <xf numFmtId="0" fontId="26" fillId="26" borderId="2">
      <alignment/>
      <protection/>
    </xf>
    <xf numFmtId="0" fontId="28" fillId="43" borderId="13"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63" borderId="12" applyNumberFormat="0" applyProtection="0">
      <alignment horizontal="right" vertical="center"/>
    </xf>
    <xf numFmtId="0" fontId="1" fillId="0" borderId="0" applyNumberFormat="0" applyFill="0" applyBorder="0" applyAlignment="0" applyProtection="0"/>
    <xf numFmtId="2" fontId="35" fillId="35" borderId="19" applyProtection="0">
      <alignment/>
    </xf>
    <xf numFmtId="2" fontId="35" fillId="35" borderId="19" applyProtection="0">
      <alignment/>
    </xf>
    <xf numFmtId="2" fontId="36" fillId="0" borderId="0" applyFill="0" applyBorder="0" applyProtection="0">
      <alignment/>
    </xf>
    <xf numFmtId="2" fontId="6" fillId="0" borderId="0" applyFill="0" applyBorder="0" applyProtection="0">
      <alignment/>
    </xf>
    <xf numFmtId="2" fontId="6" fillId="36" borderId="19" applyProtection="0">
      <alignment/>
    </xf>
    <xf numFmtId="2" fontId="6" fillId="64" borderId="19" applyProtection="0">
      <alignment/>
    </xf>
    <xf numFmtId="2" fontId="6" fillId="47" borderId="19" applyProtection="0">
      <alignment/>
    </xf>
    <xf numFmtId="2" fontId="6" fillId="47" borderId="19" applyProtection="0">
      <alignment horizontal="center"/>
    </xf>
    <xf numFmtId="2" fontId="6" fillId="64" borderId="19" applyProtection="0">
      <alignment horizontal="center"/>
    </xf>
    <xf numFmtId="49" fontId="5" fillId="0" borderId="0" applyFill="0" applyBorder="0" applyAlignment="0">
      <protection/>
    </xf>
    <xf numFmtId="174" fontId="5" fillId="0" borderId="0" applyFill="0" applyBorder="0" applyAlignment="0">
      <protection/>
    </xf>
    <xf numFmtId="175" fontId="5" fillId="0" borderId="0" applyFill="0" applyBorder="0" applyAlignment="0">
      <protection/>
    </xf>
    <xf numFmtId="0" fontId="1" fillId="0" borderId="2">
      <alignment horizontal="left" vertical="top" wrapText="1"/>
      <protection/>
    </xf>
    <xf numFmtId="0" fontId="37" fillId="0" borderId="0" applyNumberFormat="0" applyFill="0" applyBorder="0" applyAlignment="0" applyProtection="0"/>
    <xf numFmtId="0" fontId="14" fillId="0" borderId="20" applyNumberFormat="0" applyFill="0" applyAlignment="0" applyProtection="0"/>
    <xf numFmtId="0" fontId="38" fillId="0" borderId="0" applyNumberFormat="0" applyFill="0" applyBorder="0" applyAlignment="0" applyProtection="0"/>
    <xf numFmtId="0" fontId="96" fillId="65" borderId="0" applyNumberFormat="0" applyBorder="0" applyAlignment="0" applyProtection="0"/>
    <xf numFmtId="0" fontId="3" fillId="35" borderId="0" applyNumberFormat="0" applyBorder="0" applyAlignment="0" applyProtection="0"/>
    <xf numFmtId="0" fontId="96" fillId="66" borderId="0" applyNumberFormat="0" applyBorder="0" applyAlignment="0" applyProtection="0"/>
    <xf numFmtId="0" fontId="3" fillId="42" borderId="0" applyNumberFormat="0" applyBorder="0" applyAlignment="0" applyProtection="0"/>
    <xf numFmtId="0" fontId="96" fillId="67" borderId="0" applyNumberFormat="0" applyBorder="0" applyAlignment="0" applyProtection="0"/>
    <xf numFmtId="0" fontId="3" fillId="46" borderId="0" applyNumberFormat="0" applyBorder="0" applyAlignment="0" applyProtection="0"/>
    <xf numFmtId="0" fontId="96" fillId="68" borderId="0" applyNumberFormat="0" applyBorder="0" applyAlignment="0" applyProtection="0"/>
    <xf numFmtId="0" fontId="3" fillId="26" borderId="0" applyNumberFormat="0" applyBorder="0" applyAlignment="0" applyProtection="0"/>
    <xf numFmtId="0" fontId="96" fillId="69" borderId="0" applyNumberFormat="0" applyBorder="0" applyAlignment="0" applyProtection="0"/>
    <xf numFmtId="0" fontId="3" fillId="27" borderId="0" applyNumberFormat="0" applyBorder="0" applyAlignment="0" applyProtection="0"/>
    <xf numFmtId="0" fontId="96" fillId="70" borderId="0" applyNumberFormat="0" applyBorder="0" applyAlignment="0" applyProtection="0"/>
    <xf numFmtId="0" fontId="3" fillId="50" borderId="0" applyNumberFormat="0" applyBorder="0" applyAlignment="0" applyProtection="0"/>
    <xf numFmtId="0" fontId="97" fillId="71" borderId="21" applyNumberFormat="0" applyAlignment="0" applyProtection="0"/>
    <xf numFmtId="0" fontId="22" fillId="8" borderId="1" applyNumberFormat="0" applyAlignment="0" applyProtection="0"/>
    <xf numFmtId="0" fontId="98" fillId="72" borderId="22" applyNumberFormat="0" applyAlignment="0" applyProtection="0"/>
    <xf numFmtId="0" fontId="27" fillId="38" borderId="13" applyNumberFormat="0" applyAlignment="0" applyProtection="0"/>
    <xf numFmtId="0" fontId="99" fillId="72" borderId="21" applyNumberFormat="0" applyAlignment="0" applyProtection="0"/>
    <xf numFmtId="0" fontId="10" fillId="38" borderId="1" applyNumberFormat="0" applyAlignment="0" applyProtection="0"/>
    <xf numFmtId="44" fontId="0" fillId="0" borderId="0" applyFill="0" applyBorder="0" applyAlignment="0" applyProtection="0"/>
    <xf numFmtId="42" fontId="0" fillId="0" borderId="0" applyFill="0" applyBorder="0" applyAlignment="0" applyProtection="0"/>
    <xf numFmtId="0" fontId="100" fillId="0" borderId="23" applyNumberFormat="0" applyFill="0" applyAlignment="0" applyProtection="0"/>
    <xf numFmtId="0" fontId="19" fillId="0" borderId="6" applyNumberFormat="0" applyFill="0" applyAlignment="0" applyProtection="0"/>
    <xf numFmtId="0" fontId="101" fillId="0" borderId="24" applyNumberFormat="0" applyFill="0" applyAlignment="0" applyProtection="0"/>
    <xf numFmtId="0" fontId="20" fillId="0" borderId="7" applyNumberFormat="0" applyFill="0" applyAlignment="0" applyProtection="0"/>
    <xf numFmtId="0" fontId="102" fillId="0" borderId="25" applyNumberFormat="0" applyFill="0" applyAlignment="0" applyProtection="0"/>
    <xf numFmtId="0" fontId="21" fillId="0" borderId="8" applyNumberFormat="0" applyFill="0" applyAlignment="0" applyProtection="0"/>
    <xf numFmtId="0" fontId="102" fillId="0" borderId="0" applyNumberFormat="0" applyFill="0" applyBorder="0" applyAlignment="0" applyProtection="0"/>
    <xf numFmtId="0" fontId="21" fillId="0" borderId="0" applyNumberFormat="0" applyFill="0" applyBorder="0" applyAlignment="0" applyProtection="0"/>
    <xf numFmtId="0" fontId="103" fillId="0" borderId="26" applyNumberFormat="0" applyFill="0" applyAlignment="0" applyProtection="0"/>
    <xf numFmtId="0" fontId="14" fillId="0" borderId="20" applyNumberFormat="0" applyFill="0" applyAlignment="0" applyProtection="0"/>
    <xf numFmtId="0" fontId="104" fillId="73" borderId="27" applyNumberFormat="0" applyAlignment="0" applyProtection="0"/>
    <xf numFmtId="0" fontId="11" fillId="45" borderId="3" applyNumberFormat="0" applyAlignment="0" applyProtection="0"/>
    <xf numFmtId="0" fontId="105" fillId="0" borderId="0" applyNumberFormat="0" applyFill="0" applyBorder="0" applyAlignment="0" applyProtection="0"/>
    <xf numFmtId="0" fontId="37" fillId="0" borderId="0" applyNumberFormat="0" applyFill="0" applyBorder="0" applyAlignment="0" applyProtection="0"/>
    <xf numFmtId="0" fontId="106" fillId="74" borderId="0" applyNumberFormat="0" applyBorder="0" applyAlignment="0" applyProtection="0"/>
    <xf numFmtId="0" fontId="25" fillId="58" borderId="0" applyNumberFormat="0" applyBorder="0" applyAlignment="0" applyProtection="0"/>
    <xf numFmtId="0" fontId="39" fillId="0" borderId="0">
      <alignment/>
      <protection/>
    </xf>
    <xf numFmtId="0" fontId="39" fillId="0" borderId="0">
      <alignment/>
      <protection/>
    </xf>
    <xf numFmtId="0" fontId="3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0" fillId="0" borderId="0">
      <alignment/>
      <protection/>
    </xf>
    <xf numFmtId="0" fontId="4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176" fontId="42"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vertical="top"/>
      <protection/>
    </xf>
    <xf numFmtId="0" fontId="39" fillId="0" borderId="0">
      <alignment/>
      <protection/>
    </xf>
    <xf numFmtId="0" fontId="39" fillId="0" borderId="0">
      <alignment/>
      <protection/>
    </xf>
    <xf numFmtId="0" fontId="4" fillId="0" borderId="0">
      <alignment/>
      <protection/>
    </xf>
    <xf numFmtId="0" fontId="0"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176" fontId="42" fillId="0" borderId="0">
      <alignment/>
      <protection/>
    </xf>
    <xf numFmtId="176" fontId="42" fillId="0" borderId="0">
      <alignment/>
      <protection/>
    </xf>
    <xf numFmtId="0" fontId="43"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176" fontId="42" fillId="0" borderId="0">
      <alignment/>
      <protection/>
    </xf>
    <xf numFmtId="176" fontId="42" fillId="0" borderId="0">
      <alignment/>
      <protection/>
    </xf>
    <xf numFmtId="0" fontId="2" fillId="0" borderId="0">
      <alignment/>
      <protection/>
    </xf>
    <xf numFmtId="0" fontId="43" fillId="0" borderId="0">
      <alignment/>
      <protection/>
    </xf>
    <xf numFmtId="0" fontId="4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39"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107" fillId="75" borderId="0" applyNumberFormat="0" applyBorder="0" applyAlignment="0" applyProtection="0"/>
    <xf numFmtId="0" fontId="9" fillId="4" borderId="0" applyNumberFormat="0" applyBorder="0" applyAlignment="0" applyProtection="0"/>
    <xf numFmtId="0" fontId="108" fillId="0" borderId="0" applyNumberFormat="0" applyFill="0" applyBorder="0" applyAlignment="0" applyProtection="0"/>
    <xf numFmtId="0" fontId="16" fillId="0" borderId="0" applyNumberFormat="0" applyFill="0" applyBorder="0" applyAlignment="0" applyProtection="0"/>
    <xf numFmtId="0" fontId="0" fillId="76" borderId="28" applyNumberFormat="0" applyFont="0" applyAlignment="0" applyProtection="0"/>
    <xf numFmtId="0" fontId="12" fillId="51" borderId="11" applyNumberFormat="0" applyAlignment="0" applyProtection="0"/>
    <xf numFmtId="9" fontId="0"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9" fontId="12" fillId="0" borderId="0" applyFill="0" applyBorder="0" applyAlignment="0" applyProtection="0"/>
    <xf numFmtId="0" fontId="44" fillId="0" borderId="29">
      <alignment/>
      <protection/>
    </xf>
    <xf numFmtId="0" fontId="109" fillId="0" borderId="30" applyNumberFormat="0" applyFill="0" applyAlignment="0" applyProtection="0"/>
    <xf numFmtId="0" fontId="24" fillId="0" borderId="9"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Border="0" applyAlignment="0">
      <protection/>
    </xf>
    <xf numFmtId="0" fontId="110" fillId="0" borderId="0" applyNumberFormat="0" applyFill="0" applyBorder="0" applyAlignment="0" applyProtection="0"/>
    <xf numFmtId="0" fontId="38" fillId="0" borderId="0" applyNumberFormat="0" applyFill="0" applyBorder="0" applyAlignment="0" applyProtection="0"/>
    <xf numFmtId="177" fontId="12" fillId="0" borderId="0" applyFill="0" applyBorder="0" applyAlignment="0" applyProtection="0"/>
    <xf numFmtId="178" fontId="12"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9"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8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70" fontId="12" fillId="0" borderId="0" applyFill="0" applyBorder="0" applyAlignment="0" applyProtection="0"/>
    <xf numFmtId="181" fontId="12" fillId="0" borderId="0" applyFill="0" applyBorder="0" applyAlignment="0" applyProtection="0"/>
    <xf numFmtId="170" fontId="12" fillId="0" borderId="0" applyFill="0" applyBorder="0" applyAlignment="0" applyProtection="0"/>
    <xf numFmtId="0" fontId="111" fillId="77" borderId="0" applyNumberFormat="0" applyBorder="0" applyAlignment="0" applyProtection="0"/>
    <xf numFmtId="0" fontId="17" fillId="5" borderId="0" applyNumberFormat="0" applyBorder="0" applyAlignment="0" applyProtection="0"/>
  </cellStyleXfs>
  <cellXfs count="487">
    <xf numFmtId="0" fontId="0" fillId="0" borderId="0" xfId="0" applyAlignment="1">
      <alignment/>
    </xf>
    <xf numFmtId="0" fontId="45" fillId="0" borderId="0" xfId="821" applyFont="1">
      <alignment/>
      <protection/>
    </xf>
    <xf numFmtId="0" fontId="45" fillId="0" borderId="0" xfId="821" applyFont="1" applyFill="1">
      <alignment/>
      <protection/>
    </xf>
    <xf numFmtId="0" fontId="45" fillId="78" borderId="0" xfId="821" applyFont="1" applyFill="1">
      <alignment/>
      <protection/>
    </xf>
    <xf numFmtId="0" fontId="47" fillId="0" borderId="0" xfId="821" applyFont="1" applyBorder="1" applyAlignment="1">
      <alignment horizontal="center" vertical="center" wrapText="1"/>
      <protection/>
    </xf>
    <xf numFmtId="0" fontId="45" fillId="0" borderId="0" xfId="821" applyFont="1" applyBorder="1">
      <alignment/>
      <protection/>
    </xf>
    <xf numFmtId="0" fontId="45" fillId="78" borderId="0" xfId="821" applyFont="1" applyFill="1" applyBorder="1">
      <alignment/>
      <protection/>
    </xf>
    <xf numFmtId="0" fontId="48" fillId="0" borderId="0" xfId="821" applyFont="1" applyAlignment="1">
      <alignment horizontal="center" vertical="center"/>
      <protection/>
    </xf>
    <xf numFmtId="0" fontId="48" fillId="0" borderId="0" xfId="821" applyFont="1" applyFill="1" applyAlignment="1">
      <alignment horizontal="center" vertical="center"/>
      <protection/>
    </xf>
    <xf numFmtId="0" fontId="48" fillId="78" borderId="0" xfId="821" applyFont="1" applyFill="1" applyAlignment="1">
      <alignment horizontal="center" vertical="center"/>
      <protection/>
    </xf>
    <xf numFmtId="0" fontId="50" fillId="0" borderId="0" xfId="821" applyFont="1" applyAlignment="1">
      <alignment horizontal="left" vertical="center"/>
      <protection/>
    </xf>
    <xf numFmtId="0" fontId="51" fillId="0" borderId="0" xfId="821" applyFont="1" applyAlignment="1">
      <alignment horizontal="center" vertical="center"/>
      <protection/>
    </xf>
    <xf numFmtId="0" fontId="51" fillId="0" borderId="0" xfId="821" applyFont="1" applyFill="1" applyAlignment="1">
      <alignment horizontal="center" vertical="center"/>
      <protection/>
    </xf>
    <xf numFmtId="0" fontId="51" fillId="78" borderId="0" xfId="821" applyFont="1" applyFill="1" applyAlignment="1">
      <alignment horizontal="center" vertical="center"/>
      <protection/>
    </xf>
    <xf numFmtId="0" fontId="49" fillId="0" borderId="0" xfId="821" applyFont="1" applyAlignment="1">
      <alignment horizontal="center" vertical="center"/>
      <protection/>
    </xf>
    <xf numFmtId="49" fontId="47" fillId="0" borderId="2" xfId="821" applyNumberFormat="1" applyFont="1" applyBorder="1" applyAlignment="1">
      <alignment horizontal="center" vertical="center" wrapText="1"/>
      <protection/>
    </xf>
    <xf numFmtId="0" fontId="45" fillId="0" borderId="0" xfId="821" applyFont="1" applyAlignment="1">
      <alignment vertical="center"/>
      <protection/>
    </xf>
    <xf numFmtId="49" fontId="47" fillId="0" borderId="2" xfId="821" applyNumberFormat="1" applyFont="1" applyBorder="1" applyAlignment="1">
      <alignment horizontal="center" vertical="center" textRotation="90" wrapText="1"/>
      <protection/>
    </xf>
    <xf numFmtId="49" fontId="47" fillId="0" borderId="2" xfId="821" applyNumberFormat="1" applyFont="1" applyFill="1" applyBorder="1" applyAlignment="1">
      <alignment horizontal="center" vertical="center" textRotation="90" wrapText="1"/>
      <protection/>
    </xf>
    <xf numFmtId="0" fontId="53" fillId="0" borderId="0" xfId="821" applyFont="1">
      <alignment/>
      <protection/>
    </xf>
    <xf numFmtId="49" fontId="47" fillId="0" borderId="2" xfId="821" applyNumberFormat="1" applyFont="1" applyBorder="1" applyAlignment="1">
      <alignment horizontal="center" vertical="center"/>
      <protection/>
    </xf>
    <xf numFmtId="49" fontId="47" fillId="0" borderId="2" xfId="821" applyNumberFormat="1" applyFont="1" applyBorder="1" applyAlignment="1">
      <alignment horizontal="center"/>
      <protection/>
    </xf>
    <xf numFmtId="49" fontId="47" fillId="0" borderId="2" xfId="821" applyNumberFormat="1" applyFont="1" applyFill="1" applyBorder="1" applyAlignment="1">
      <alignment horizontal="center"/>
      <protection/>
    </xf>
    <xf numFmtId="0" fontId="49" fillId="0" borderId="0" xfId="821" applyFont="1">
      <alignment/>
      <protection/>
    </xf>
    <xf numFmtId="0" fontId="47" fillId="0" borderId="2" xfId="821" applyFont="1" applyBorder="1" applyAlignment="1">
      <alignment horizontal="center" vertical="center" wrapText="1"/>
      <protection/>
    </xf>
    <xf numFmtId="0" fontId="47" fillId="0" borderId="2" xfId="821" applyFont="1" applyBorder="1" applyAlignment="1">
      <alignment horizontal="left" wrapText="1"/>
      <protection/>
    </xf>
    <xf numFmtId="4" fontId="47" fillId="0" borderId="2" xfId="821" applyNumberFormat="1" applyFont="1" applyBorder="1" applyAlignment="1">
      <alignment horizontal="center" vertical="center"/>
      <protection/>
    </xf>
    <xf numFmtId="0" fontId="47" fillId="63" borderId="2" xfId="821" applyFont="1" applyFill="1" applyBorder="1" applyAlignment="1">
      <alignment horizontal="center" vertical="center" wrapText="1"/>
      <protection/>
    </xf>
    <xf numFmtId="0" fontId="47" fillId="63" borderId="2" xfId="821" applyFont="1" applyFill="1" applyBorder="1" applyAlignment="1">
      <alignment horizontal="left" wrapText="1"/>
      <protection/>
    </xf>
    <xf numFmtId="49" fontId="47" fillId="63" borderId="2" xfId="821" applyNumberFormat="1" applyFont="1" applyFill="1" applyBorder="1" applyAlignment="1">
      <alignment horizontal="center" vertical="center" wrapText="1"/>
      <protection/>
    </xf>
    <xf numFmtId="49" fontId="49" fillId="0" borderId="2" xfId="821" applyNumberFormat="1" applyFont="1" applyBorder="1" applyAlignment="1">
      <alignment horizontal="center" vertical="center" wrapText="1"/>
      <protection/>
    </xf>
    <xf numFmtId="0" fontId="49" fillId="0" borderId="2" xfId="821" applyFont="1" applyBorder="1" applyAlignment="1">
      <alignment horizontal="left" wrapText="1"/>
      <protection/>
    </xf>
    <xf numFmtId="49" fontId="47" fillId="0" borderId="2" xfId="821" applyNumberFormat="1" applyFont="1" applyFill="1" applyBorder="1" applyAlignment="1">
      <alignment horizontal="center" vertical="center" wrapText="1"/>
      <protection/>
    </xf>
    <xf numFmtId="0" fontId="47" fillId="0" borderId="2" xfId="821" applyFont="1" applyFill="1" applyBorder="1" applyAlignment="1">
      <alignment horizontal="left" wrapText="1"/>
      <protection/>
    </xf>
    <xf numFmtId="49" fontId="49" fillId="0" borderId="2" xfId="821" applyNumberFormat="1" applyFont="1" applyFill="1" applyBorder="1" applyAlignment="1">
      <alignment horizontal="center" vertical="center" wrapText="1"/>
      <protection/>
    </xf>
    <xf numFmtId="0" fontId="49" fillId="0" borderId="2" xfId="821" applyFont="1" applyFill="1" applyBorder="1" applyAlignment="1">
      <alignment horizontal="left" wrapText="1"/>
      <protection/>
    </xf>
    <xf numFmtId="0" fontId="47" fillId="52" borderId="2" xfId="821" applyFont="1" applyFill="1" applyBorder="1" applyAlignment="1">
      <alignment horizontal="center" vertical="center" wrapText="1"/>
      <protection/>
    </xf>
    <xf numFmtId="0" fontId="47" fillId="52" borderId="2" xfId="821" applyFont="1" applyFill="1" applyBorder="1" applyAlignment="1">
      <alignment horizontal="left" wrapText="1"/>
      <protection/>
    </xf>
    <xf numFmtId="49" fontId="47" fillId="52" borderId="2" xfId="821" applyNumberFormat="1" applyFont="1" applyFill="1" applyBorder="1" applyAlignment="1">
      <alignment horizontal="center" vertical="center" wrapText="1"/>
      <protection/>
    </xf>
    <xf numFmtId="0" fontId="49" fillId="63" borderId="2" xfId="821" applyFont="1" applyFill="1" applyBorder="1" applyAlignment="1">
      <alignment horizontal="left" wrapText="1"/>
      <protection/>
    </xf>
    <xf numFmtId="0" fontId="39" fillId="0" borderId="0" xfId="698" applyFont="1" applyFill="1">
      <alignment/>
      <protection/>
    </xf>
    <xf numFmtId="0" fontId="39" fillId="63" borderId="0" xfId="698" applyFont="1" applyFill="1">
      <alignment/>
      <protection/>
    </xf>
    <xf numFmtId="0" fontId="39" fillId="0" borderId="0" xfId="698" applyFont="1" applyFill="1" applyAlignment="1">
      <alignment vertical="center"/>
      <protection/>
    </xf>
    <xf numFmtId="0" fontId="39" fillId="0" borderId="0" xfId="698" applyFont="1" applyFill="1" applyAlignment="1">
      <alignment horizontal="center"/>
      <protection/>
    </xf>
    <xf numFmtId="0" fontId="39" fillId="63" borderId="0" xfId="698" applyFont="1" applyFill="1" applyAlignment="1">
      <alignment horizontal="center"/>
      <protection/>
    </xf>
    <xf numFmtId="0" fontId="46" fillId="63" borderId="0" xfId="698" applyFont="1" applyFill="1" applyAlignment="1">
      <alignment/>
      <protection/>
    </xf>
    <xf numFmtId="0" fontId="46" fillId="0" borderId="0" xfId="698" applyFont="1" applyFill="1" applyAlignment="1">
      <alignment/>
      <protection/>
    </xf>
    <xf numFmtId="0" fontId="46" fillId="63" borderId="0" xfId="698" applyFont="1" applyFill="1" applyAlignment="1">
      <alignment horizontal="center"/>
      <protection/>
    </xf>
    <xf numFmtId="0" fontId="46" fillId="0" borderId="0" xfId="698" applyFont="1" applyFill="1" applyAlignment="1">
      <alignment horizontal="center"/>
      <protection/>
    </xf>
    <xf numFmtId="0" fontId="48" fillId="63" borderId="0" xfId="821" applyFont="1" applyFill="1" applyAlignment="1">
      <alignment vertical="center"/>
      <protection/>
    </xf>
    <xf numFmtId="0" fontId="48" fillId="0" borderId="0" xfId="821" applyFont="1" applyFill="1" applyAlignment="1">
      <alignment vertical="center"/>
      <protection/>
    </xf>
    <xf numFmtId="0" fontId="49" fillId="63" borderId="0" xfId="821" applyFont="1" applyFill="1" applyAlignment="1">
      <alignment vertical="top"/>
      <protection/>
    </xf>
    <xf numFmtId="0" fontId="49" fillId="0" borderId="0" xfId="821" applyFont="1" applyFill="1" applyAlignment="1">
      <alignment vertical="top"/>
      <protection/>
    </xf>
    <xf numFmtId="0" fontId="52" fillId="0" borderId="0" xfId="698" applyFont="1" applyFill="1" applyAlignment="1">
      <alignment horizontal="right"/>
      <protection/>
    </xf>
    <xf numFmtId="0" fontId="46" fillId="63" borderId="0" xfId="698" applyFont="1" applyFill="1" applyAlignment="1">
      <alignment vertical="center"/>
      <protection/>
    </xf>
    <xf numFmtId="0" fontId="46" fillId="0" borderId="0" xfId="698" applyFont="1" applyFill="1" applyAlignment="1">
      <alignment vertical="center"/>
      <protection/>
    </xf>
    <xf numFmtId="0" fontId="46" fillId="63" borderId="0" xfId="698" applyFont="1" applyFill="1" applyAlignment="1">
      <alignment horizontal="center" vertical="center"/>
      <protection/>
    </xf>
    <xf numFmtId="0" fontId="46" fillId="0" borderId="0" xfId="698" applyFont="1" applyFill="1" applyAlignment="1">
      <alignment horizontal="center" vertical="center"/>
      <protection/>
    </xf>
    <xf numFmtId="0" fontId="52" fillId="63" borderId="0" xfId="698" applyFont="1" applyFill="1" applyAlignment="1">
      <alignment/>
      <protection/>
    </xf>
    <xf numFmtId="0" fontId="52" fillId="0" borderId="0" xfId="698" applyFont="1" applyFill="1" applyAlignment="1">
      <alignment/>
      <protection/>
    </xf>
    <xf numFmtId="0" fontId="39" fillId="63" borderId="0" xfId="698" applyFont="1" applyFill="1" applyAlignment="1">
      <alignment/>
      <protection/>
    </xf>
    <xf numFmtId="0" fontId="39" fillId="0" borderId="0" xfId="698" applyFont="1" applyFill="1" applyAlignment="1">
      <alignment/>
      <protection/>
    </xf>
    <xf numFmtId="0" fontId="39" fillId="0" borderId="0" xfId="698" applyFont="1" applyFill="1" applyAlignment="1">
      <alignment horizontal="right"/>
      <protection/>
    </xf>
    <xf numFmtId="49" fontId="54" fillId="0" borderId="2" xfId="698" applyNumberFormat="1" applyFont="1" applyFill="1" applyBorder="1" applyAlignment="1">
      <alignment horizontal="center" vertical="center" wrapText="1"/>
      <protection/>
    </xf>
    <xf numFmtId="49" fontId="54" fillId="0" borderId="2" xfId="698" applyNumberFormat="1" applyFont="1" applyFill="1" applyBorder="1" applyAlignment="1">
      <alignment horizontal="center" vertical="center" textRotation="90" wrapText="1"/>
      <protection/>
    </xf>
    <xf numFmtId="4" fontId="54" fillId="0" borderId="2" xfId="698" applyNumberFormat="1" applyFont="1" applyBorder="1" applyAlignment="1">
      <alignment vertical="center"/>
      <protection/>
    </xf>
    <xf numFmtId="49" fontId="54" fillId="63" borderId="2" xfId="698" applyNumberFormat="1" applyFont="1" applyFill="1" applyBorder="1" applyAlignment="1">
      <alignment horizontal="center" vertical="center" textRotation="90" wrapText="1"/>
      <protection/>
    </xf>
    <xf numFmtId="49" fontId="54" fillId="63" borderId="2" xfId="698" applyNumberFormat="1" applyFont="1" applyFill="1" applyBorder="1" applyAlignment="1">
      <alignment horizontal="center" vertical="center" wrapText="1"/>
      <protection/>
    </xf>
    <xf numFmtId="49" fontId="54" fillId="0" borderId="2" xfId="698" applyNumberFormat="1" applyFont="1" applyFill="1" applyBorder="1" applyAlignment="1">
      <alignment vertical="center" wrapText="1"/>
      <protection/>
    </xf>
    <xf numFmtId="4" fontId="54" fillId="0" borderId="2" xfId="698" applyNumberFormat="1" applyFont="1" applyFill="1" applyBorder="1" applyAlignment="1">
      <alignment horizontal="center" vertical="center" wrapText="1"/>
      <protection/>
    </xf>
    <xf numFmtId="4" fontId="54" fillId="63" borderId="2" xfId="698" applyNumberFormat="1" applyFont="1" applyFill="1" applyBorder="1" applyAlignment="1">
      <alignment horizontal="center" vertical="center" wrapText="1"/>
      <protection/>
    </xf>
    <xf numFmtId="183" fontId="54" fillId="0" borderId="2" xfId="698" applyNumberFormat="1" applyFont="1" applyFill="1" applyBorder="1" applyAlignment="1">
      <alignment vertical="center" wrapText="1"/>
      <protection/>
    </xf>
    <xf numFmtId="4" fontId="54" fillId="0" borderId="2" xfId="698" applyNumberFormat="1" applyFont="1" applyFill="1" applyBorder="1" applyAlignment="1">
      <alignment vertical="center" wrapText="1"/>
      <protection/>
    </xf>
    <xf numFmtId="4" fontId="54" fillId="63" borderId="2" xfId="698" applyNumberFormat="1" applyFont="1" applyFill="1" applyBorder="1" applyAlignment="1">
      <alignment horizontal="center" vertical="center"/>
      <protection/>
    </xf>
    <xf numFmtId="4" fontId="54" fillId="0" borderId="2" xfId="698" applyNumberFormat="1" applyFont="1" applyFill="1" applyBorder="1" applyAlignment="1">
      <alignment vertical="center"/>
      <protection/>
    </xf>
    <xf numFmtId="4" fontId="54" fillId="0" borderId="2" xfId="698" applyNumberFormat="1" applyFont="1" applyFill="1" applyBorder="1" applyAlignment="1">
      <alignment horizontal="center" vertical="center"/>
      <protection/>
    </xf>
    <xf numFmtId="4" fontId="54" fillId="0" borderId="2" xfId="698" applyNumberFormat="1" applyFont="1" applyBorder="1" applyAlignment="1">
      <alignment horizontal="center" vertical="center"/>
      <protection/>
    </xf>
    <xf numFmtId="182" fontId="54" fillId="63" borderId="2" xfId="698" applyNumberFormat="1" applyFont="1" applyFill="1" applyBorder="1" applyAlignment="1">
      <alignment horizontal="center" vertical="center"/>
      <protection/>
    </xf>
    <xf numFmtId="4" fontId="54" fillId="63" borderId="2" xfId="698" applyNumberFormat="1" applyFont="1" applyFill="1" applyBorder="1" applyAlignment="1">
      <alignment vertical="center"/>
      <protection/>
    </xf>
    <xf numFmtId="0" fontId="47" fillId="0" borderId="2" xfId="821" applyFont="1" applyFill="1" applyBorder="1" applyAlignment="1">
      <alignment horizontal="center" vertical="center" wrapText="1"/>
      <protection/>
    </xf>
    <xf numFmtId="182" fontId="54" fillId="0" borderId="2" xfId="698" applyNumberFormat="1" applyFont="1" applyFill="1" applyBorder="1" applyAlignment="1">
      <alignment horizontal="center" vertical="center" wrapText="1"/>
      <protection/>
    </xf>
    <xf numFmtId="2" fontId="54" fillId="63" borderId="2" xfId="698" applyNumberFormat="1" applyFont="1" applyFill="1" applyBorder="1" applyAlignment="1">
      <alignment vertical="center"/>
      <protection/>
    </xf>
    <xf numFmtId="2" fontId="54" fillId="0" borderId="2" xfId="698" applyNumberFormat="1" applyFont="1" applyBorder="1" applyAlignment="1">
      <alignment vertical="center"/>
      <protection/>
    </xf>
    <xf numFmtId="49" fontId="49" fillId="0" borderId="2" xfId="821" applyNumberFormat="1" applyFont="1" applyBorder="1" applyAlignment="1">
      <alignment horizontal="center" vertical="center"/>
      <protection/>
    </xf>
    <xf numFmtId="2" fontId="49" fillId="63" borderId="2" xfId="821" applyNumberFormat="1" applyFont="1" applyFill="1" applyBorder="1" applyAlignment="1">
      <alignment horizontal="center" vertical="center"/>
      <protection/>
    </xf>
    <xf numFmtId="0" fontId="39" fillId="0" borderId="2" xfId="698" applyFont="1" applyFill="1" applyBorder="1">
      <alignment/>
      <protection/>
    </xf>
    <xf numFmtId="0" fontId="49" fillId="63" borderId="2" xfId="821" applyNumberFormat="1" applyFont="1" applyFill="1" applyBorder="1" applyAlignment="1">
      <alignment horizontal="center" vertical="center"/>
      <protection/>
    </xf>
    <xf numFmtId="49" fontId="49" fillId="0" borderId="2" xfId="821" applyNumberFormat="1" applyFont="1" applyFill="1" applyBorder="1" applyAlignment="1">
      <alignment horizontal="center" vertical="center"/>
      <protection/>
    </xf>
    <xf numFmtId="49" fontId="49" fillId="63" borderId="2" xfId="821" applyNumberFormat="1" applyFont="1" applyFill="1" applyBorder="1" applyAlignment="1">
      <alignment horizontal="center" vertical="center"/>
      <protection/>
    </xf>
    <xf numFmtId="0" fontId="54" fillId="0" borderId="0" xfId="698" applyFont="1" applyFill="1">
      <alignment/>
      <protection/>
    </xf>
    <xf numFmtId="49" fontId="47" fillId="0" borderId="2" xfId="821" applyNumberFormat="1" applyFont="1" applyFill="1" applyBorder="1" applyAlignment="1">
      <alignment horizontal="center" vertical="center"/>
      <protection/>
    </xf>
    <xf numFmtId="0" fontId="47" fillId="63" borderId="2" xfId="821" applyNumberFormat="1" applyFont="1" applyFill="1" applyBorder="1" applyAlignment="1">
      <alignment horizontal="center" vertical="center"/>
      <protection/>
    </xf>
    <xf numFmtId="2" fontId="54" fillId="0" borderId="2" xfId="698" applyNumberFormat="1" applyFont="1" applyFill="1" applyBorder="1" applyAlignment="1">
      <alignment vertical="center"/>
      <protection/>
    </xf>
    <xf numFmtId="2" fontId="54" fillId="63" borderId="2" xfId="698" applyNumberFormat="1" applyFont="1" applyFill="1" applyBorder="1" applyAlignment="1">
      <alignment horizontal="center" vertical="center"/>
      <protection/>
    </xf>
    <xf numFmtId="2" fontId="54" fillId="0" borderId="2" xfId="698" applyNumberFormat="1" applyFont="1" applyFill="1" applyBorder="1" applyAlignment="1">
      <alignment horizontal="center" vertical="center"/>
      <protection/>
    </xf>
    <xf numFmtId="49" fontId="49" fillId="0" borderId="0" xfId="821" applyNumberFormat="1" applyFont="1" applyBorder="1" applyAlignment="1">
      <alignment horizontal="center" vertical="center" wrapText="1"/>
      <protection/>
    </xf>
    <xf numFmtId="0" fontId="49" fillId="0" borderId="0" xfId="821" applyFont="1" applyBorder="1" applyAlignment="1">
      <alignment horizontal="left" wrapText="1"/>
      <protection/>
    </xf>
    <xf numFmtId="49" fontId="54" fillId="0" borderId="0" xfId="698" applyNumberFormat="1" applyFont="1" applyFill="1" applyBorder="1" applyAlignment="1">
      <alignment horizontal="center" vertical="center" wrapText="1"/>
      <protection/>
    </xf>
    <xf numFmtId="49" fontId="54" fillId="0" borderId="0" xfId="698" applyNumberFormat="1" applyFont="1" applyFill="1" applyBorder="1" applyAlignment="1">
      <alignment vertical="center" wrapText="1"/>
      <protection/>
    </xf>
    <xf numFmtId="49" fontId="49" fillId="0" borderId="0" xfId="821" applyNumberFormat="1" applyFont="1" applyBorder="1" applyAlignment="1">
      <alignment horizontal="center" vertical="center"/>
      <protection/>
    </xf>
    <xf numFmtId="0" fontId="49" fillId="0" borderId="0" xfId="821" applyFont="1" applyFill="1" applyBorder="1" applyAlignment="1">
      <alignment horizontal="center" vertical="center"/>
      <protection/>
    </xf>
    <xf numFmtId="0" fontId="49" fillId="63" borderId="0" xfId="821" applyNumberFormat="1" applyFont="1" applyFill="1" applyBorder="1" applyAlignment="1">
      <alignment horizontal="center" vertical="center"/>
      <protection/>
    </xf>
    <xf numFmtId="4" fontId="54" fillId="0" borderId="0" xfId="698" applyNumberFormat="1" applyFont="1" applyFill="1" applyBorder="1" applyAlignment="1">
      <alignment horizontal="center" vertical="center" wrapText="1"/>
      <protection/>
    </xf>
    <xf numFmtId="4" fontId="54" fillId="0" borderId="0" xfId="698" applyNumberFormat="1" applyFont="1" applyFill="1" applyBorder="1" applyAlignment="1">
      <alignment vertical="center" wrapText="1"/>
      <protection/>
    </xf>
    <xf numFmtId="4" fontId="54" fillId="63" borderId="0" xfId="698" applyNumberFormat="1" applyFont="1" applyFill="1" applyBorder="1" applyAlignment="1">
      <alignment vertical="center" wrapText="1"/>
      <protection/>
    </xf>
    <xf numFmtId="4" fontId="54" fillId="0" borderId="0" xfId="698" applyNumberFormat="1" applyFont="1" applyFill="1" applyBorder="1" applyAlignment="1">
      <alignment horizontal="center" vertical="center"/>
      <protection/>
    </xf>
    <xf numFmtId="4" fontId="54" fillId="63" borderId="0" xfId="698" applyNumberFormat="1" applyFont="1" applyFill="1" applyBorder="1" applyAlignment="1">
      <alignment horizontal="center" vertical="center"/>
      <protection/>
    </xf>
    <xf numFmtId="4" fontId="54" fillId="0" borderId="0" xfId="698" applyNumberFormat="1" applyFont="1" applyFill="1" applyBorder="1" applyAlignment="1">
      <alignment vertical="center"/>
      <protection/>
    </xf>
    <xf numFmtId="4" fontId="54" fillId="0" borderId="0" xfId="698" applyNumberFormat="1" applyFont="1" applyBorder="1" applyAlignment="1">
      <alignment horizontal="center" vertical="center"/>
      <protection/>
    </xf>
    <xf numFmtId="4" fontId="54" fillId="0" borderId="0" xfId="698" applyNumberFormat="1" applyFont="1" applyBorder="1" applyAlignment="1">
      <alignment vertical="center"/>
      <protection/>
    </xf>
    <xf numFmtId="4" fontId="54" fillId="63" borderId="0" xfId="698" applyNumberFormat="1" applyFont="1" applyFill="1" applyBorder="1" applyAlignment="1">
      <alignment vertical="center"/>
      <protection/>
    </xf>
    <xf numFmtId="49" fontId="54" fillId="0" borderId="0" xfId="698" applyNumberFormat="1" applyFont="1" applyBorder="1" applyAlignment="1">
      <alignment vertical="center"/>
      <protection/>
    </xf>
    <xf numFmtId="0" fontId="39" fillId="0" borderId="0" xfId="698" applyFont="1">
      <alignment/>
      <protection/>
    </xf>
    <xf numFmtId="0" fontId="52" fillId="0" borderId="0" xfId="698" applyFont="1" applyAlignment="1">
      <alignment horizontal="right"/>
      <protection/>
    </xf>
    <xf numFmtId="1" fontId="54" fillId="0" borderId="0" xfId="698" applyNumberFormat="1" applyFont="1" applyFill="1" applyBorder="1" applyAlignment="1">
      <alignment vertical="top"/>
      <protection/>
    </xf>
    <xf numFmtId="49" fontId="54" fillId="0" borderId="2" xfId="698" applyNumberFormat="1" applyFont="1" applyFill="1" applyBorder="1" applyAlignment="1">
      <alignment horizontal="center" vertical="center"/>
      <protection/>
    </xf>
    <xf numFmtId="49" fontId="54" fillId="63" borderId="2" xfId="698" applyNumberFormat="1" applyFont="1" applyFill="1" applyBorder="1" applyAlignment="1">
      <alignment horizontal="center" vertical="center"/>
      <protection/>
    </xf>
    <xf numFmtId="49" fontId="54" fillId="0" borderId="2" xfId="698" applyNumberFormat="1" applyFont="1" applyBorder="1" applyAlignment="1">
      <alignment horizontal="center" vertical="center"/>
      <protection/>
    </xf>
    <xf numFmtId="49" fontId="49" fillId="63" borderId="2" xfId="821" applyNumberFormat="1" applyFont="1" applyFill="1" applyBorder="1" applyAlignment="1">
      <alignment horizontal="center" vertical="center" wrapText="1"/>
      <protection/>
    </xf>
    <xf numFmtId="49" fontId="54" fillId="63" borderId="2" xfId="698" applyNumberFormat="1" applyFont="1" applyFill="1" applyBorder="1" applyAlignment="1">
      <alignment vertical="center" wrapText="1"/>
      <protection/>
    </xf>
    <xf numFmtId="2" fontId="49" fillId="63" borderId="0" xfId="821" applyNumberFormat="1" applyFont="1" applyFill="1" applyAlignment="1">
      <alignment horizontal="center" vertical="center"/>
      <protection/>
    </xf>
    <xf numFmtId="2" fontId="47" fillId="63" borderId="2" xfId="821" applyNumberFormat="1" applyFont="1" applyFill="1" applyBorder="1" applyAlignment="1">
      <alignment horizontal="center" vertical="center"/>
      <protection/>
    </xf>
    <xf numFmtId="2" fontId="49" fillId="0" borderId="2" xfId="821" applyNumberFormat="1" applyFont="1" applyBorder="1" applyAlignment="1">
      <alignment horizontal="center" vertical="center"/>
      <protection/>
    </xf>
    <xf numFmtId="2" fontId="49" fillId="0" borderId="2" xfId="821" applyNumberFormat="1" applyFont="1" applyFill="1" applyBorder="1" applyAlignment="1">
      <alignment horizontal="center" vertical="center"/>
      <protection/>
    </xf>
    <xf numFmtId="2" fontId="47" fillId="0" borderId="2" xfId="821" applyNumberFormat="1" applyFont="1" applyFill="1" applyBorder="1" applyAlignment="1">
      <alignment horizontal="center" vertical="center"/>
      <protection/>
    </xf>
    <xf numFmtId="2" fontId="47" fillId="0" borderId="2" xfId="821" applyNumberFormat="1" applyFont="1" applyBorder="1" applyAlignment="1">
      <alignment horizontal="center" vertical="center"/>
      <protection/>
    </xf>
    <xf numFmtId="0" fontId="54" fillId="0" borderId="0" xfId="698" applyFont="1">
      <alignment/>
      <protection/>
    </xf>
    <xf numFmtId="0" fontId="54" fillId="0" borderId="0" xfId="698" applyFont="1" applyFill="1" applyAlignment="1">
      <alignment/>
      <protection/>
    </xf>
    <xf numFmtId="0" fontId="54" fillId="0" borderId="0" xfId="698" applyFont="1" applyFill="1" applyAlignment="1">
      <alignment horizontal="center"/>
      <protection/>
    </xf>
    <xf numFmtId="0" fontId="48" fillId="0" borderId="0" xfId="821" applyFont="1" applyAlignment="1">
      <alignment vertical="center"/>
      <protection/>
    </xf>
    <xf numFmtId="0" fontId="49" fillId="0" borderId="0" xfId="821" applyFont="1" applyAlignment="1">
      <alignment vertical="top"/>
      <protection/>
    </xf>
    <xf numFmtId="0" fontId="49" fillId="0" borderId="0" xfId="821" applyFont="1" applyAlignment="1">
      <alignment horizontal="center" vertical="top"/>
      <protection/>
    </xf>
    <xf numFmtId="0" fontId="47" fillId="0" borderId="0" xfId="710" applyFont="1" applyFill="1" applyBorder="1" applyAlignment="1">
      <alignment/>
      <protection/>
    </xf>
    <xf numFmtId="0" fontId="52" fillId="0" borderId="0" xfId="698" applyFont="1" applyFill="1" applyAlignment="1">
      <alignment vertical="center"/>
      <protection/>
    </xf>
    <xf numFmtId="0" fontId="39" fillId="0" borderId="0" xfId="698" applyFont="1" applyFill="1" applyBorder="1" applyAlignment="1">
      <alignment horizontal="center" vertical="center"/>
      <protection/>
    </xf>
    <xf numFmtId="49" fontId="47" fillId="0" borderId="2" xfId="718" applyNumberFormat="1" applyFont="1" applyFill="1" applyBorder="1" applyAlignment="1">
      <alignment horizontal="center" vertical="center" wrapText="1"/>
      <protection/>
    </xf>
    <xf numFmtId="49" fontId="47" fillId="0" borderId="2" xfId="718" applyNumberFormat="1" applyFont="1" applyFill="1" applyBorder="1" applyAlignment="1">
      <alignment horizontal="center" vertical="center" textRotation="90" wrapText="1"/>
      <protection/>
    </xf>
    <xf numFmtId="49" fontId="56" fillId="0" borderId="2" xfId="718" applyNumberFormat="1" applyFont="1" applyFill="1" applyBorder="1" applyAlignment="1">
      <alignment horizontal="center" vertical="center"/>
      <protection/>
    </xf>
    <xf numFmtId="4" fontId="54" fillId="52" borderId="2" xfId="698" applyNumberFormat="1" applyFont="1" applyFill="1" applyBorder="1" applyAlignment="1">
      <alignment horizontal="center" vertical="center"/>
      <protection/>
    </xf>
    <xf numFmtId="0" fontId="39" fillId="52" borderId="0" xfId="698" applyFont="1" applyFill="1">
      <alignment/>
      <protection/>
    </xf>
    <xf numFmtId="0" fontId="39" fillId="78" borderId="0" xfId="698" applyFont="1" applyFill="1">
      <alignment/>
      <protection/>
    </xf>
    <xf numFmtId="0" fontId="48" fillId="0" borderId="0" xfId="821" applyFont="1" applyAlignment="1">
      <alignment horizontal="center"/>
      <protection/>
    </xf>
    <xf numFmtId="0" fontId="54" fillId="0" borderId="0" xfId="859" applyFont="1" applyFill="1" applyBorder="1" applyAlignment="1">
      <alignment horizontal="center"/>
      <protection/>
    </xf>
    <xf numFmtId="49" fontId="54" fillId="0" borderId="2" xfId="698" applyNumberFormat="1" applyFont="1" applyBorder="1" applyAlignment="1">
      <alignment horizontal="center" vertical="center" wrapText="1"/>
      <protection/>
    </xf>
    <xf numFmtId="49" fontId="47" fillId="63" borderId="2" xfId="718" applyNumberFormat="1" applyFont="1" applyFill="1" applyBorder="1" applyAlignment="1">
      <alignment horizontal="center" vertical="center" textRotation="90" wrapText="1"/>
      <protection/>
    </xf>
    <xf numFmtId="0" fontId="39" fillId="0" borderId="0" xfId="698" applyFont="1" applyFill="1" applyBorder="1" applyAlignment="1">
      <alignment horizontal="center" vertical="center" textRotation="90" wrapText="1"/>
      <protection/>
    </xf>
    <xf numFmtId="0" fontId="49" fillId="0" borderId="0" xfId="718" applyFont="1" applyFill="1" applyBorder="1" applyAlignment="1">
      <alignment horizontal="center" vertical="center" textRotation="90" wrapText="1"/>
      <protection/>
    </xf>
    <xf numFmtId="49" fontId="56" fillId="63" borderId="2" xfId="718" applyNumberFormat="1" applyFont="1" applyFill="1" applyBorder="1" applyAlignment="1">
      <alignment horizontal="center" vertical="center"/>
      <protection/>
    </xf>
    <xf numFmtId="0" fontId="57" fillId="0" borderId="0" xfId="718" applyFont="1" applyFill="1" applyBorder="1" applyAlignment="1">
      <alignment horizontal="center" vertical="center"/>
      <protection/>
    </xf>
    <xf numFmtId="49" fontId="54" fillId="0" borderId="2" xfId="698" applyNumberFormat="1" applyFont="1" applyBorder="1" applyAlignment="1">
      <alignment vertical="center" wrapText="1"/>
      <protection/>
    </xf>
    <xf numFmtId="0" fontId="58" fillId="0" borderId="0" xfId="698" applyFont="1" applyFill="1" applyAlignment="1">
      <alignment horizontal="right"/>
      <protection/>
    </xf>
    <xf numFmtId="0" fontId="54" fillId="0" borderId="0" xfId="859" applyFont="1" applyFill="1" applyBorder="1" applyAlignment="1">
      <alignment/>
      <protection/>
    </xf>
    <xf numFmtId="0" fontId="54" fillId="0" borderId="0" xfId="698" applyFont="1" applyFill="1" applyAlignment="1">
      <alignment horizontal="center" vertical="center"/>
      <protection/>
    </xf>
    <xf numFmtId="0" fontId="47" fillId="0" borderId="0" xfId="710" applyFont="1" applyFill="1" applyBorder="1" applyAlignment="1">
      <alignment horizontal="center" vertical="center"/>
      <protection/>
    </xf>
    <xf numFmtId="0" fontId="54" fillId="0" borderId="2" xfId="698" applyNumberFormat="1" applyFont="1" applyBorder="1" applyAlignment="1">
      <alignment horizontal="center" vertical="center" wrapText="1"/>
      <protection/>
    </xf>
    <xf numFmtId="0" fontId="54" fillId="63" borderId="2" xfId="698" applyNumberFormat="1" applyFont="1" applyFill="1" applyBorder="1" applyAlignment="1">
      <alignment horizontal="center" vertical="center" wrapText="1"/>
      <protection/>
    </xf>
    <xf numFmtId="0" fontId="61" fillId="0" borderId="0" xfId="698" applyFont="1">
      <alignment/>
      <protection/>
    </xf>
    <xf numFmtId="0" fontId="61" fillId="0" borderId="0" xfId="698" applyFont="1" applyAlignment="1">
      <alignment vertical="center"/>
      <protection/>
    </xf>
    <xf numFmtId="0" fontId="47" fillId="0" borderId="0" xfId="821" applyFont="1" applyAlignment="1">
      <alignment vertical="center"/>
      <protection/>
    </xf>
    <xf numFmtId="0" fontId="47" fillId="0" borderId="2" xfId="698" applyFont="1" applyFill="1" applyBorder="1" applyAlignment="1">
      <alignment horizontal="center" vertical="center" wrapText="1"/>
      <protection/>
    </xf>
    <xf numFmtId="0" fontId="54" fillId="0" borderId="2" xfId="698" applyFont="1" applyFill="1" applyBorder="1" applyAlignment="1">
      <alignment horizontal="center" vertical="center" wrapText="1"/>
      <protection/>
    </xf>
    <xf numFmtId="0" fontId="47" fillId="0" borderId="2" xfId="698" applyFont="1" applyBorder="1" applyAlignment="1">
      <alignment horizontal="center" vertical="center" wrapText="1"/>
      <protection/>
    </xf>
    <xf numFmtId="0" fontId="47" fillId="0" borderId="2" xfId="698" applyFont="1" applyFill="1" applyBorder="1" applyAlignment="1">
      <alignment horizontal="center" vertical="center"/>
      <protection/>
    </xf>
    <xf numFmtId="49" fontId="47" fillId="0" borderId="2" xfId="698" applyNumberFormat="1" applyFont="1" applyBorder="1" applyAlignment="1">
      <alignment horizontal="center" vertical="center"/>
      <protection/>
    </xf>
    <xf numFmtId="49" fontId="47" fillId="0" borderId="2" xfId="698" applyNumberFormat="1" applyFont="1" applyBorder="1" applyAlignment="1">
      <alignment vertical="center" wrapText="1"/>
      <protection/>
    </xf>
    <xf numFmtId="49" fontId="49" fillId="52" borderId="2" xfId="821" applyNumberFormat="1" applyFont="1" applyFill="1" applyBorder="1" applyAlignment="1">
      <alignment horizontal="center" vertical="center" wrapText="1"/>
      <protection/>
    </xf>
    <xf numFmtId="0" fontId="49" fillId="52" borderId="2" xfId="821" applyFont="1" applyFill="1" applyBorder="1" applyAlignment="1">
      <alignment horizontal="left" wrapText="1"/>
      <protection/>
    </xf>
    <xf numFmtId="49" fontId="49" fillId="78" borderId="2" xfId="821" applyNumberFormat="1" applyFont="1" applyFill="1" applyBorder="1" applyAlignment="1">
      <alignment horizontal="center" vertical="center" wrapText="1"/>
      <protection/>
    </xf>
    <xf numFmtId="0" fontId="49" fillId="78" borderId="2" xfId="821" applyFont="1" applyFill="1" applyBorder="1" applyAlignment="1">
      <alignment horizontal="left" wrapText="1"/>
      <protection/>
    </xf>
    <xf numFmtId="0" fontId="52" fillId="0" borderId="0" xfId="698" applyFont="1" applyAlignment="1">
      <alignment horizontal="right" vertical="center"/>
      <protection/>
    </xf>
    <xf numFmtId="0" fontId="61" fillId="0" borderId="0" xfId="698" applyFont="1" applyAlignment="1">
      <alignment/>
      <protection/>
    </xf>
    <xf numFmtId="0" fontId="63" fillId="0" borderId="0" xfId="698" applyFont="1" applyAlignment="1">
      <alignment/>
      <protection/>
    </xf>
    <xf numFmtId="49" fontId="47" fillId="0" borderId="2" xfId="698" applyNumberFormat="1" applyFont="1" applyFill="1" applyBorder="1" applyAlignment="1">
      <alignment horizontal="center" vertical="center" wrapText="1"/>
      <protection/>
    </xf>
    <xf numFmtId="49" fontId="54" fillId="0" borderId="2" xfId="859" applyNumberFormat="1" applyFont="1" applyFill="1" applyBorder="1" applyAlignment="1">
      <alignment horizontal="center" vertical="center" wrapText="1"/>
      <protection/>
    </xf>
    <xf numFmtId="0" fontId="61" fillId="0" borderId="0" xfId="698" applyFont="1" applyAlignment="1">
      <alignment horizontal="center" vertical="center"/>
      <protection/>
    </xf>
    <xf numFmtId="49" fontId="47" fillId="0" borderId="2" xfId="698" applyNumberFormat="1" applyFont="1" applyFill="1" applyBorder="1" applyAlignment="1">
      <alignment horizontal="center" vertical="center"/>
      <protection/>
    </xf>
    <xf numFmtId="49" fontId="54" fillId="0" borderId="2" xfId="859" applyNumberFormat="1" applyFont="1" applyFill="1" applyBorder="1" applyAlignment="1">
      <alignment horizontal="center" vertical="center" textRotation="90" wrapText="1"/>
      <protection/>
    </xf>
    <xf numFmtId="49" fontId="47" fillId="0" borderId="2" xfId="698" applyNumberFormat="1" applyFont="1" applyFill="1" applyBorder="1" applyAlignment="1">
      <alignment horizontal="center" vertical="center" textRotation="90"/>
      <protection/>
    </xf>
    <xf numFmtId="14" fontId="47" fillId="0" borderId="2" xfId="698" applyNumberFormat="1" applyFont="1" applyBorder="1" applyAlignment="1">
      <alignment horizontal="center" vertical="center"/>
      <protection/>
    </xf>
    <xf numFmtId="4" fontId="47" fillId="0" borderId="2" xfId="698" applyNumberFormat="1" applyFont="1" applyBorder="1" applyAlignment="1">
      <alignment horizontal="center" vertical="center"/>
      <protection/>
    </xf>
    <xf numFmtId="10" fontId="47" fillId="0" borderId="2" xfId="698" applyNumberFormat="1" applyFont="1" applyBorder="1" applyAlignment="1">
      <alignment horizontal="center" vertical="center"/>
      <protection/>
    </xf>
    <xf numFmtId="49" fontId="61" fillId="0" borderId="0" xfId="698" applyNumberFormat="1" applyFont="1" applyFill="1">
      <alignment/>
      <protection/>
    </xf>
    <xf numFmtId="0" fontId="64" fillId="0" borderId="0" xfId="698" applyFont="1" applyFill="1" applyAlignment="1">
      <alignment vertical="center"/>
      <protection/>
    </xf>
    <xf numFmtId="0" fontId="61" fillId="0" borderId="0" xfId="698" applyFont="1" applyFill="1" applyAlignment="1">
      <alignment horizontal="center" vertical="center"/>
      <protection/>
    </xf>
    <xf numFmtId="0" fontId="61" fillId="0" borderId="0" xfId="698" applyFont="1" applyFill="1">
      <alignment/>
      <protection/>
    </xf>
    <xf numFmtId="0" fontId="63" fillId="0" borderId="0" xfId="698" applyFont="1" applyFill="1" applyAlignment="1">
      <alignment horizontal="center"/>
      <protection/>
    </xf>
    <xf numFmtId="0" fontId="65" fillId="0" borderId="0" xfId="698" applyFont="1" applyFill="1" applyAlignment="1">
      <alignment horizontal="center"/>
      <protection/>
    </xf>
    <xf numFmtId="0" fontId="47" fillId="0" borderId="0" xfId="821" applyFont="1" applyFill="1" applyAlignment="1">
      <alignment horizontal="center" vertical="center"/>
      <protection/>
    </xf>
    <xf numFmtId="0" fontId="49" fillId="0" borderId="0" xfId="821" applyFont="1" applyFill="1" applyAlignment="1">
      <alignment horizontal="center" vertical="top"/>
      <protection/>
    </xf>
    <xf numFmtId="0" fontId="52" fillId="0" borderId="0" xfId="698" applyFont="1" applyFill="1" applyAlignment="1">
      <alignment horizontal="center"/>
      <protection/>
    </xf>
    <xf numFmtId="49" fontId="49" fillId="0" borderId="2" xfId="698" applyNumberFormat="1" applyFont="1" applyFill="1" applyBorder="1" applyAlignment="1">
      <alignment horizontal="center" vertical="center" wrapText="1"/>
      <protection/>
    </xf>
    <xf numFmtId="0" fontId="39" fillId="0" borderId="2" xfId="698" applyFont="1" applyFill="1" applyBorder="1" applyAlignment="1">
      <alignment horizontal="center" vertical="center" wrapText="1"/>
      <protection/>
    </xf>
    <xf numFmtId="0" fontId="64" fillId="0" borderId="2" xfId="698" applyFont="1" applyFill="1" applyBorder="1" applyAlignment="1">
      <alignment horizontal="center" vertical="center" wrapText="1"/>
      <protection/>
    </xf>
    <xf numFmtId="0" fontId="49" fillId="0" borderId="2" xfId="698" applyFont="1" applyFill="1" applyBorder="1" applyAlignment="1">
      <alignment horizontal="center" vertical="center" wrapText="1"/>
      <protection/>
    </xf>
    <xf numFmtId="0" fontId="49" fillId="0" borderId="31" xfId="698" applyFont="1" applyFill="1" applyBorder="1" applyAlignment="1">
      <alignment horizontal="center" vertical="center" wrapText="1"/>
      <protection/>
    </xf>
    <xf numFmtId="0" fontId="68" fillId="0" borderId="2" xfId="698" applyFont="1" applyFill="1" applyBorder="1" applyAlignment="1">
      <alignment horizontal="center" vertical="center" wrapText="1"/>
      <protection/>
    </xf>
    <xf numFmtId="2" fontId="68" fillId="0" borderId="2" xfId="698" applyNumberFormat="1" applyFont="1" applyFill="1" applyBorder="1" applyAlignment="1">
      <alignment horizontal="center" vertical="center" wrapText="1"/>
      <protection/>
    </xf>
    <xf numFmtId="2" fontId="68" fillId="0" borderId="2" xfId="698" applyNumberFormat="1" applyFont="1" applyFill="1" applyBorder="1" applyAlignment="1">
      <alignment horizontal="center" vertical="center"/>
      <protection/>
    </xf>
    <xf numFmtId="0" fontId="39" fillId="0" borderId="2" xfId="698" applyFont="1" applyFill="1" applyBorder="1" applyAlignment="1">
      <alignment vertical="center" wrapText="1"/>
      <protection/>
    </xf>
    <xf numFmtId="0" fontId="39" fillId="0" borderId="2" xfId="698" applyFont="1" applyFill="1" applyBorder="1" applyAlignment="1">
      <alignment horizontal="left" vertical="center" wrapText="1"/>
      <protection/>
    </xf>
    <xf numFmtId="3" fontId="68" fillId="0" borderId="2" xfId="910" applyNumberFormat="1" applyFont="1" applyFill="1" applyBorder="1" applyAlignment="1" applyProtection="1">
      <alignment horizontal="center" vertical="center" wrapText="1"/>
      <protection/>
    </xf>
    <xf numFmtId="4" fontId="68" fillId="0" borderId="2" xfId="910" applyNumberFormat="1" applyFont="1" applyFill="1" applyBorder="1" applyAlignment="1" applyProtection="1">
      <alignment horizontal="center" vertical="center" wrapText="1"/>
      <protection/>
    </xf>
    <xf numFmtId="0" fontId="54" fillId="0" borderId="2" xfId="698" applyFont="1" applyFill="1" applyBorder="1" applyAlignment="1">
      <alignment horizontal="left" vertical="center" wrapText="1"/>
      <protection/>
    </xf>
    <xf numFmtId="0" fontId="69" fillId="0" borderId="2" xfId="698" applyFont="1" applyFill="1" applyBorder="1" applyAlignment="1">
      <alignment horizontal="center" vertical="center" wrapText="1"/>
      <protection/>
    </xf>
    <xf numFmtId="3" fontId="69" fillId="0" borderId="2" xfId="910" applyNumberFormat="1" applyFont="1" applyFill="1" applyBorder="1" applyAlignment="1" applyProtection="1">
      <alignment horizontal="center" vertical="center" wrapText="1"/>
      <protection/>
    </xf>
    <xf numFmtId="4" fontId="69" fillId="0" borderId="2" xfId="910" applyNumberFormat="1" applyFont="1" applyFill="1" applyBorder="1" applyAlignment="1" applyProtection="1">
      <alignment horizontal="center" vertical="center" wrapText="1"/>
      <protection/>
    </xf>
    <xf numFmtId="0" fontId="61" fillId="0" borderId="0" xfId="698" applyFont="1" applyFill="1" applyAlignment="1">
      <alignment vertical="center"/>
      <protection/>
    </xf>
    <xf numFmtId="0" fontId="61" fillId="0" borderId="0" xfId="698" applyFont="1" applyFill="1" applyAlignment="1">
      <alignment/>
      <protection/>
    </xf>
    <xf numFmtId="0" fontId="54" fillId="0" borderId="0" xfId="654" applyFont="1" applyFill="1" applyAlignment="1">
      <alignment/>
      <protection/>
    </xf>
    <xf numFmtId="0" fontId="63" fillId="0" borderId="0" xfId="698" applyFont="1" applyFill="1" applyAlignment="1">
      <alignment horizontal="center" wrapText="1"/>
      <protection/>
    </xf>
    <xf numFmtId="0" fontId="49" fillId="0" borderId="0" xfId="821" applyFont="1" applyFill="1" applyAlignment="1">
      <alignment vertical="center"/>
      <protection/>
    </xf>
    <xf numFmtId="0" fontId="47" fillId="0" borderId="0" xfId="821" applyFont="1" applyFill="1" applyAlignment="1">
      <alignment vertical="center"/>
      <protection/>
    </xf>
    <xf numFmtId="0" fontId="39" fillId="0" borderId="0" xfId="654" applyFont="1" applyFill="1" applyAlignment="1">
      <alignment/>
      <protection/>
    </xf>
    <xf numFmtId="0" fontId="63" fillId="0" borderId="0" xfId="698" applyFont="1" applyFill="1" applyAlignment="1">
      <alignment/>
      <protection/>
    </xf>
    <xf numFmtId="0" fontId="61" fillId="0" borderId="0" xfId="698" applyFont="1" applyFill="1" applyBorder="1" applyAlignment="1">
      <alignment/>
      <protection/>
    </xf>
    <xf numFmtId="49" fontId="49" fillId="0" borderId="2" xfId="654" applyNumberFormat="1" applyFont="1" applyFill="1" applyBorder="1" applyAlignment="1">
      <alignment horizontal="center" vertical="center" wrapText="1"/>
      <protection/>
    </xf>
    <xf numFmtId="0" fontId="49" fillId="0" borderId="2" xfId="654" applyFont="1" applyFill="1" applyBorder="1" applyAlignment="1">
      <alignment horizontal="center" vertical="center" wrapText="1"/>
      <protection/>
    </xf>
    <xf numFmtId="0" fontId="47" fillId="0" borderId="2" xfId="654" applyFont="1" applyFill="1" applyBorder="1" applyAlignment="1">
      <alignment horizontal="center" vertical="center" wrapText="1"/>
      <protection/>
    </xf>
    <xf numFmtId="2" fontId="49" fillId="0" borderId="2" xfId="654" applyNumberFormat="1" applyFont="1" applyFill="1" applyBorder="1" applyAlignment="1">
      <alignment horizontal="center" vertical="center" wrapText="1"/>
      <protection/>
    </xf>
    <xf numFmtId="4" fontId="49" fillId="0" borderId="2" xfId="654" applyNumberFormat="1" applyFont="1" applyFill="1" applyBorder="1" applyAlignment="1">
      <alignment horizontal="center" vertical="center" wrapText="1"/>
      <protection/>
    </xf>
    <xf numFmtId="16" fontId="61" fillId="0" borderId="0" xfId="698" applyNumberFormat="1" applyFont="1" applyFill="1" applyAlignment="1">
      <alignment vertical="center"/>
      <protection/>
    </xf>
    <xf numFmtId="0" fontId="61" fillId="0" borderId="0" xfId="698" applyFont="1" applyFill="1" applyAlignment="1">
      <alignment horizontal="left" vertical="center"/>
      <protection/>
    </xf>
    <xf numFmtId="2" fontId="61" fillId="0" borderId="0" xfId="698" applyNumberFormat="1" applyFont="1" applyFill="1" applyAlignment="1">
      <alignment vertical="center"/>
      <protection/>
    </xf>
    <xf numFmtId="0" fontId="71" fillId="0" borderId="0" xfId="821" applyFont="1">
      <alignment/>
      <protection/>
    </xf>
    <xf numFmtId="0" fontId="72" fillId="0" borderId="0" xfId="821" applyFont="1">
      <alignment/>
      <protection/>
    </xf>
    <xf numFmtId="0" fontId="73" fillId="0" borderId="0" xfId="821" applyFont="1">
      <alignment/>
      <protection/>
    </xf>
    <xf numFmtId="0" fontId="30" fillId="0" borderId="0" xfId="821" applyFont="1" applyAlignment="1">
      <alignment horizontal="left" vertical="center"/>
      <protection/>
    </xf>
    <xf numFmtId="0" fontId="54" fillId="0" borderId="0" xfId="698" applyFont="1" applyFill="1" applyAlignment="1">
      <alignment vertical="center"/>
      <protection/>
    </xf>
    <xf numFmtId="0" fontId="73" fillId="0" borderId="0" xfId="821" applyFont="1" applyBorder="1">
      <alignment/>
      <protection/>
    </xf>
    <xf numFmtId="49" fontId="54" fillId="0" borderId="2" xfId="668" applyNumberFormat="1" applyFont="1" applyFill="1" applyBorder="1" applyAlignment="1">
      <alignment horizontal="center" vertical="center" wrapText="1"/>
      <protection/>
    </xf>
    <xf numFmtId="0" fontId="49" fillId="0" borderId="0" xfId="821" applyFont="1" applyAlignment="1">
      <alignment horizontal="center"/>
      <protection/>
    </xf>
    <xf numFmtId="49" fontId="47" fillId="0" borderId="2" xfId="821" applyNumberFormat="1" applyFont="1" applyBorder="1" applyAlignment="1">
      <alignment vertical="center" wrapText="1"/>
      <protection/>
    </xf>
    <xf numFmtId="49" fontId="47" fillId="52" borderId="2" xfId="821" applyNumberFormat="1" applyFont="1" applyFill="1" applyBorder="1" applyAlignment="1">
      <alignment horizontal="center" vertical="center"/>
      <protection/>
    </xf>
    <xf numFmtId="184" fontId="47" fillId="0" borderId="2" xfId="821" applyNumberFormat="1" applyFont="1" applyBorder="1" applyAlignment="1">
      <alignment horizontal="center" vertical="center"/>
      <protection/>
    </xf>
    <xf numFmtId="49" fontId="47" fillId="0" borderId="2" xfId="698" applyNumberFormat="1" applyFont="1" applyBorder="1" applyAlignment="1">
      <alignment horizontal="center" vertical="center" wrapText="1"/>
      <protection/>
    </xf>
    <xf numFmtId="0" fontId="61" fillId="0" borderId="2" xfId="698" applyFont="1" applyBorder="1">
      <alignment/>
      <protection/>
    </xf>
    <xf numFmtId="4" fontId="47" fillId="0" borderId="2" xfId="698" applyNumberFormat="1" applyFont="1" applyFill="1" applyBorder="1" applyAlignment="1">
      <alignment horizontal="center" vertical="center"/>
      <protection/>
    </xf>
    <xf numFmtId="49" fontId="47" fillId="0" borderId="2" xfId="698" applyNumberFormat="1" applyFont="1" applyFill="1" applyBorder="1" applyAlignment="1">
      <alignment vertical="center" wrapText="1"/>
      <protection/>
    </xf>
    <xf numFmtId="0" fontId="49" fillId="0" borderId="2" xfId="821" applyNumberFormat="1" applyFont="1" applyFill="1" applyBorder="1" applyAlignment="1">
      <alignment horizontal="center" vertical="center"/>
      <protection/>
    </xf>
    <xf numFmtId="0" fontId="61" fillId="0" borderId="0" xfId="698" applyFont="1" applyAlignment="1">
      <alignment horizontal="center"/>
      <protection/>
    </xf>
    <xf numFmtId="0" fontId="49" fillId="0" borderId="0" xfId="698" applyFont="1" applyAlignment="1">
      <alignment horizontal="center"/>
      <protection/>
    </xf>
    <xf numFmtId="0" fontId="49" fillId="0" borderId="0" xfId="698" applyFont="1">
      <alignment/>
      <protection/>
    </xf>
    <xf numFmtId="0" fontId="61" fillId="0" borderId="0" xfId="698" applyFont="1" applyAlignment="1">
      <alignment horizontal="right" vertical="center"/>
      <protection/>
    </xf>
    <xf numFmtId="0" fontId="61" fillId="0" borderId="0" xfId="698" applyFont="1" applyAlignment="1">
      <alignment horizontal="center" vertical="center" wrapText="1"/>
      <protection/>
    </xf>
    <xf numFmtId="0" fontId="61" fillId="0" borderId="2" xfId="753" applyFont="1" applyFill="1" applyBorder="1" applyAlignment="1">
      <alignment horizontal="center" vertical="center" wrapText="1"/>
      <protection/>
    </xf>
    <xf numFmtId="0" fontId="61" fillId="0" borderId="2" xfId="698" applyFont="1" applyBorder="1" applyAlignment="1">
      <alignment horizontal="center" vertical="center" wrapText="1"/>
      <protection/>
    </xf>
    <xf numFmtId="0" fontId="62" fillId="0" borderId="0" xfId="698" applyFont="1" applyAlignment="1">
      <alignment horizontal="center" vertical="center" wrapText="1"/>
      <protection/>
    </xf>
    <xf numFmtId="49" fontId="61" fillId="0" borderId="2" xfId="753" applyNumberFormat="1" applyFont="1" applyFill="1" applyBorder="1" applyAlignment="1">
      <alignment horizontal="center" vertical="center" wrapText="1"/>
      <protection/>
    </xf>
    <xf numFmtId="49" fontId="61" fillId="0" borderId="2" xfId="698" applyNumberFormat="1" applyFont="1" applyBorder="1" applyAlignment="1">
      <alignment horizontal="center" vertical="center" wrapText="1"/>
      <protection/>
    </xf>
    <xf numFmtId="0" fontId="61" fillId="0" borderId="2" xfId="698" applyFont="1" applyBorder="1" applyAlignment="1">
      <alignment horizontal="center" vertical="center"/>
      <protection/>
    </xf>
    <xf numFmtId="0" fontId="61" fillId="0" borderId="2" xfId="698" applyFont="1" applyBorder="1" applyAlignment="1">
      <alignment vertical="center" wrapText="1"/>
      <protection/>
    </xf>
    <xf numFmtId="0" fontId="61" fillId="0" borderId="2" xfId="698" applyFont="1" applyBorder="1" applyAlignment="1">
      <alignment horizontal="left" vertical="center" wrapText="1"/>
      <protection/>
    </xf>
    <xf numFmtId="185" fontId="61" fillId="0" borderId="2" xfId="698" applyNumberFormat="1" applyFont="1" applyBorder="1" applyAlignment="1">
      <alignment horizontal="center" vertical="center" wrapText="1"/>
      <protection/>
    </xf>
    <xf numFmtId="0" fontId="61" fillId="0" borderId="31" xfId="698" applyFont="1" applyBorder="1" applyAlignment="1">
      <alignment horizontal="center" vertical="center"/>
      <protection/>
    </xf>
    <xf numFmtId="0" fontId="61" fillId="0" borderId="31" xfId="698" applyFont="1" applyBorder="1" applyAlignment="1">
      <alignment vertical="center" wrapText="1"/>
      <protection/>
    </xf>
    <xf numFmtId="0" fontId="74" fillId="0" borderId="0" xfId="698" applyFont="1" applyFill="1" applyAlignment="1">
      <alignment wrapText="1"/>
      <protection/>
    </xf>
    <xf numFmtId="0" fontId="61" fillId="0" borderId="0" xfId="698" applyFont="1" applyFill="1" applyAlignment="1">
      <alignment horizontal="center"/>
      <protection/>
    </xf>
    <xf numFmtId="0" fontId="75" fillId="0" borderId="0" xfId="698" applyFont="1" applyFill="1" applyBorder="1" applyAlignment="1">
      <alignment horizontal="center" vertical="center"/>
      <protection/>
    </xf>
    <xf numFmtId="0" fontId="75" fillId="0" borderId="0" xfId="698" applyFont="1" applyFill="1" applyBorder="1" applyAlignment="1">
      <alignment horizontal="left" vertical="center" wrapText="1"/>
      <protection/>
    </xf>
    <xf numFmtId="0" fontId="76" fillId="0" borderId="0" xfId="698" applyFont="1" applyFill="1" applyBorder="1" applyAlignment="1">
      <alignment horizontal="left" vertical="center" wrapText="1"/>
      <protection/>
    </xf>
    <xf numFmtId="0" fontId="1" fillId="0" borderId="0" xfId="698" applyFont="1" applyFill="1" applyBorder="1" applyAlignment="1">
      <alignment horizontal="center" vertical="center"/>
      <protection/>
    </xf>
    <xf numFmtId="0" fontId="1" fillId="0" borderId="0" xfId="698" applyFont="1" applyFill="1" applyBorder="1" applyAlignment="1">
      <alignment horizontal="left" vertical="center" wrapText="1"/>
      <protection/>
    </xf>
    <xf numFmtId="0" fontId="1" fillId="0" borderId="0" xfId="698" applyFont="1" applyFill="1" applyBorder="1" applyAlignment="1">
      <alignment horizontal="center" vertical="center" wrapText="1"/>
      <protection/>
    </xf>
    <xf numFmtId="0" fontId="60" fillId="0" borderId="0" xfId="698" applyFont="1" applyFill="1" applyBorder="1" applyAlignment="1">
      <alignment horizontal="center" vertical="center"/>
      <protection/>
    </xf>
    <xf numFmtId="0" fontId="61" fillId="0" borderId="0" xfId="698" applyFont="1" applyBorder="1" applyAlignment="1">
      <alignment horizontal="center" vertical="center"/>
      <protection/>
    </xf>
    <xf numFmtId="0" fontId="77" fillId="0" borderId="0" xfId="698" applyFont="1" applyFill="1" applyBorder="1" applyAlignment="1">
      <alignment horizontal="center" vertical="center"/>
      <protection/>
    </xf>
    <xf numFmtId="0" fontId="75" fillId="0" borderId="0" xfId="698" applyFont="1" applyFill="1" applyBorder="1" applyAlignment="1">
      <alignment horizontal="center" vertical="center" wrapText="1"/>
      <protection/>
    </xf>
    <xf numFmtId="0" fontId="39" fillId="0" borderId="0" xfId="655" applyFont="1">
      <alignment/>
      <protection/>
    </xf>
    <xf numFmtId="0" fontId="46" fillId="0" borderId="0" xfId="698" applyFont="1" applyAlignment="1">
      <alignment horizontal="right" vertical="center"/>
      <protection/>
    </xf>
    <xf numFmtId="0" fontId="54" fillId="0" borderId="0" xfId="655" applyFont="1" applyFill="1" applyAlignment="1">
      <alignment horizontal="center"/>
      <protection/>
    </xf>
    <xf numFmtId="0" fontId="54" fillId="0" borderId="0" xfId="655" applyFont="1" applyFill="1">
      <alignment/>
      <protection/>
    </xf>
    <xf numFmtId="0" fontId="39" fillId="0" borderId="0" xfId="655" applyFont="1" applyFill="1">
      <alignment/>
      <protection/>
    </xf>
    <xf numFmtId="0" fontId="48" fillId="0" borderId="0" xfId="710" applyFont="1" applyFill="1" applyBorder="1" applyAlignment="1">
      <alignment horizontal="center" vertical="center" wrapText="1"/>
      <protection/>
    </xf>
    <xf numFmtId="0" fontId="39" fillId="0" borderId="0" xfId="655" applyFont="1" applyFill="1" applyAlignment="1">
      <alignment vertical="center"/>
      <protection/>
    </xf>
    <xf numFmtId="49" fontId="47" fillId="0" borderId="2" xfId="718" applyNumberFormat="1" applyFont="1" applyBorder="1" applyAlignment="1">
      <alignment horizontal="center" vertical="center" wrapText="1"/>
      <protection/>
    </xf>
    <xf numFmtId="49" fontId="54" fillId="0" borderId="2" xfId="655" applyNumberFormat="1" applyFont="1" applyBorder="1" applyAlignment="1">
      <alignment horizontal="center" vertical="center" wrapText="1"/>
      <protection/>
    </xf>
    <xf numFmtId="0" fontId="49" fillId="0" borderId="2" xfId="718" applyFont="1" applyFill="1" applyBorder="1" applyAlignment="1">
      <alignment horizontal="center" vertical="center"/>
      <protection/>
    </xf>
    <xf numFmtId="0" fontId="39" fillId="0" borderId="2" xfId="655" applyFont="1" applyBorder="1">
      <alignment/>
      <protection/>
    </xf>
    <xf numFmtId="186" fontId="39" fillId="0" borderId="2" xfId="698" applyNumberFormat="1" applyFont="1" applyFill="1" applyBorder="1" applyAlignment="1">
      <alignment horizontal="justify" vertical="center" wrapText="1"/>
      <protection/>
    </xf>
    <xf numFmtId="0" fontId="57" fillId="0" borderId="2" xfId="718" applyFont="1" applyFill="1" applyBorder="1" applyAlignment="1">
      <alignment horizontal="center" vertical="center"/>
      <protection/>
    </xf>
    <xf numFmtId="185" fontId="39" fillId="0" borderId="2" xfId="698" applyNumberFormat="1" applyFont="1" applyFill="1" applyBorder="1" applyAlignment="1">
      <alignment horizontal="justify" vertical="center" wrapText="1"/>
      <protection/>
    </xf>
    <xf numFmtId="0" fontId="49" fillId="0" borderId="2" xfId="698" applyFont="1" applyFill="1" applyBorder="1" applyAlignment="1">
      <alignment horizontal="center" vertical="center"/>
      <protection/>
    </xf>
    <xf numFmtId="0" fontId="39" fillId="0" borderId="0" xfId="655">
      <alignment/>
      <protection/>
    </xf>
    <xf numFmtId="0" fontId="46" fillId="0" borderId="0" xfId="655" applyFont="1" applyFill="1" applyAlignment="1">
      <alignment/>
      <protection/>
    </xf>
    <xf numFmtId="0" fontId="46" fillId="0" borderId="0" xfId="655" applyFont="1" applyFill="1" applyAlignment="1">
      <alignment horizontal="center"/>
      <protection/>
    </xf>
    <xf numFmtId="0" fontId="46" fillId="0" borderId="0" xfId="699" applyFont="1" applyAlignment="1">
      <alignment wrapText="1"/>
      <protection/>
    </xf>
    <xf numFmtId="49" fontId="54" fillId="0" borderId="2" xfId="655" applyNumberFormat="1" applyFont="1" applyBorder="1" applyAlignment="1">
      <alignment horizontal="center" wrapText="1"/>
      <protection/>
    </xf>
    <xf numFmtId="4" fontId="54" fillId="79" borderId="2" xfId="698" applyNumberFormat="1" applyFont="1" applyFill="1" applyBorder="1" applyAlignment="1">
      <alignment horizontal="center" vertical="center" wrapText="1"/>
      <protection/>
    </xf>
    <xf numFmtId="49" fontId="49" fillId="80" borderId="2" xfId="821" applyNumberFormat="1" applyFont="1" applyFill="1" applyBorder="1" applyAlignment="1">
      <alignment horizontal="center" vertical="center"/>
      <protection/>
    </xf>
    <xf numFmtId="4" fontId="54" fillId="80" borderId="2" xfId="698" applyNumberFormat="1" applyFont="1" applyFill="1" applyBorder="1" applyAlignment="1">
      <alignment horizontal="center" vertical="center" wrapText="1"/>
      <protection/>
    </xf>
    <xf numFmtId="0" fontId="49" fillId="81" borderId="2" xfId="821" applyNumberFormat="1" applyFont="1" applyFill="1" applyBorder="1" applyAlignment="1">
      <alignment horizontal="center" vertical="center"/>
      <protection/>
    </xf>
    <xf numFmtId="49" fontId="54" fillId="80" borderId="2" xfId="698" applyNumberFormat="1" applyFont="1" applyFill="1" applyBorder="1" applyAlignment="1">
      <alignment vertical="center" wrapText="1"/>
      <protection/>
    </xf>
    <xf numFmtId="4" fontId="54" fillId="80" borderId="2" xfId="698" applyNumberFormat="1" applyFont="1" applyFill="1" applyBorder="1" applyAlignment="1">
      <alignment vertical="center" wrapText="1"/>
      <protection/>
    </xf>
    <xf numFmtId="4" fontId="54" fillId="79" borderId="2" xfId="698" applyNumberFormat="1" applyFont="1" applyFill="1" applyBorder="1" applyAlignment="1">
      <alignment horizontal="center" vertical="center"/>
      <protection/>
    </xf>
    <xf numFmtId="4" fontId="54" fillId="81" borderId="2" xfId="698" applyNumberFormat="1" applyFont="1" applyFill="1" applyBorder="1" applyAlignment="1">
      <alignment horizontal="center" vertical="center"/>
      <protection/>
    </xf>
    <xf numFmtId="4" fontId="54" fillId="80" borderId="2" xfId="698" applyNumberFormat="1" applyFont="1" applyFill="1" applyBorder="1" applyAlignment="1">
      <alignment vertical="center"/>
      <protection/>
    </xf>
    <xf numFmtId="4" fontId="54" fillId="80" borderId="2" xfId="698" applyNumberFormat="1" applyFont="1" applyFill="1" applyBorder="1" applyAlignment="1">
      <alignment horizontal="center" vertical="center"/>
      <protection/>
    </xf>
    <xf numFmtId="0" fontId="112" fillId="0" borderId="32" xfId="821" applyFont="1" applyBorder="1" applyAlignment="1">
      <alignment horizontal="center" vertical="center" wrapText="1"/>
      <protection/>
    </xf>
    <xf numFmtId="0" fontId="112" fillId="0" borderId="32" xfId="821" applyFont="1" applyBorder="1" applyAlignment="1">
      <alignment horizontal="left" wrapText="1"/>
      <protection/>
    </xf>
    <xf numFmtId="49" fontId="112" fillId="0" borderId="32" xfId="821" applyNumberFormat="1" applyFont="1" applyBorder="1" applyAlignment="1">
      <alignment horizontal="center" vertical="center"/>
      <protection/>
    </xf>
    <xf numFmtId="4" fontId="112" fillId="0" borderId="32" xfId="821" applyNumberFormat="1" applyFont="1" applyBorder="1" applyAlignment="1">
      <alignment horizontal="center" vertical="center"/>
      <protection/>
    </xf>
    <xf numFmtId="10" fontId="112" fillId="0" borderId="32" xfId="821" applyNumberFormat="1" applyFont="1" applyBorder="1" applyAlignment="1">
      <alignment horizontal="center" vertical="center"/>
      <protection/>
    </xf>
    <xf numFmtId="3" fontId="112" fillId="0" borderId="32" xfId="821" applyNumberFormat="1" applyFont="1" applyBorder="1" applyAlignment="1">
      <alignment horizontal="center" vertical="center"/>
      <protection/>
    </xf>
    <xf numFmtId="182" fontId="112" fillId="0" borderId="32" xfId="821" applyNumberFormat="1" applyFont="1" applyBorder="1" applyAlignment="1">
      <alignment horizontal="center" vertical="center"/>
      <protection/>
    </xf>
    <xf numFmtId="0" fontId="113" fillId="0" borderId="0" xfId="821" applyFont="1">
      <alignment/>
      <protection/>
    </xf>
    <xf numFmtId="0" fontId="112" fillId="80" borderId="32" xfId="821" applyFont="1" applyFill="1" applyBorder="1" applyAlignment="1">
      <alignment horizontal="center" vertical="center" wrapText="1"/>
      <protection/>
    </xf>
    <xf numFmtId="0" fontId="112" fillId="80" borderId="32" xfId="821" applyFont="1" applyFill="1" applyBorder="1" applyAlignment="1">
      <alignment horizontal="left" wrapText="1"/>
      <protection/>
    </xf>
    <xf numFmtId="49" fontId="112" fillId="80" borderId="32" xfId="821" applyNumberFormat="1" applyFont="1" applyFill="1" applyBorder="1" applyAlignment="1">
      <alignment horizontal="center" vertical="center"/>
      <protection/>
    </xf>
    <xf numFmtId="4" fontId="112" fillId="80" borderId="32" xfId="821" applyNumberFormat="1" applyFont="1" applyFill="1" applyBorder="1" applyAlignment="1">
      <alignment horizontal="center" vertical="center"/>
      <protection/>
    </xf>
    <xf numFmtId="10" fontId="112" fillId="80" borderId="32" xfId="821" applyNumberFormat="1" applyFont="1" applyFill="1" applyBorder="1" applyAlignment="1">
      <alignment horizontal="center" vertical="center"/>
      <protection/>
    </xf>
    <xf numFmtId="182" fontId="112" fillId="80" borderId="32" xfId="821" applyNumberFormat="1" applyFont="1" applyFill="1" applyBorder="1" applyAlignment="1">
      <alignment horizontal="center" vertical="center"/>
      <protection/>
    </xf>
    <xf numFmtId="0" fontId="113" fillId="80" borderId="0" xfId="821" applyFont="1" applyFill="1">
      <alignment/>
      <protection/>
    </xf>
    <xf numFmtId="49" fontId="112" fillId="0" borderId="32" xfId="821" applyNumberFormat="1" applyFont="1" applyBorder="1" applyAlignment="1">
      <alignment horizontal="center" vertical="center" wrapText="1"/>
      <protection/>
    </xf>
    <xf numFmtId="49" fontId="112" fillId="80" borderId="32" xfId="821" applyNumberFormat="1" applyFont="1" applyFill="1" applyBorder="1" applyAlignment="1">
      <alignment horizontal="center" vertical="center" wrapText="1"/>
      <protection/>
    </xf>
    <xf numFmtId="49" fontId="114" fillId="0" borderId="32" xfId="821" applyNumberFormat="1" applyFont="1" applyBorder="1" applyAlignment="1">
      <alignment horizontal="center" vertical="center" wrapText="1"/>
      <protection/>
    </xf>
    <xf numFmtId="0" fontId="114" fillId="0" borderId="32" xfId="821" applyFont="1" applyBorder="1" applyAlignment="1">
      <alignment horizontal="left" wrapText="1"/>
      <protection/>
    </xf>
    <xf numFmtId="49" fontId="114" fillId="0" borderId="32" xfId="821" applyNumberFormat="1" applyFont="1" applyBorder="1" applyAlignment="1">
      <alignment horizontal="center"/>
      <protection/>
    </xf>
    <xf numFmtId="49" fontId="112" fillId="0" borderId="32" xfId="821" applyNumberFormat="1" applyFont="1" applyFill="1" applyBorder="1" applyAlignment="1">
      <alignment horizontal="center" vertical="center" wrapText="1"/>
      <protection/>
    </xf>
    <xf numFmtId="0" fontId="112" fillId="0" borderId="32" xfId="821" applyFont="1" applyFill="1" applyBorder="1" applyAlignment="1">
      <alignment horizontal="left" wrapText="1"/>
      <protection/>
    </xf>
    <xf numFmtId="49" fontId="114" fillId="0" borderId="32" xfId="821" applyNumberFormat="1" applyFont="1" applyFill="1" applyBorder="1" applyAlignment="1">
      <alignment horizontal="center" vertical="center" wrapText="1"/>
      <protection/>
    </xf>
    <xf numFmtId="0" fontId="114" fillId="0" borderId="32" xfId="821" applyFont="1" applyFill="1" applyBorder="1" applyAlignment="1">
      <alignment horizontal="left" wrapText="1"/>
      <protection/>
    </xf>
    <xf numFmtId="0" fontId="114" fillId="80" borderId="32" xfId="821" applyFont="1" applyFill="1" applyBorder="1" applyAlignment="1">
      <alignment horizontal="left" wrapText="1"/>
      <protection/>
    </xf>
    <xf numFmtId="49" fontId="114" fillId="80" borderId="32" xfId="821" applyNumberFormat="1" applyFont="1" applyFill="1" applyBorder="1" applyAlignment="1">
      <alignment horizontal="center"/>
      <protection/>
    </xf>
    <xf numFmtId="49" fontId="114" fillId="0" borderId="32" xfId="821" applyNumberFormat="1" applyFont="1" applyFill="1" applyBorder="1" applyAlignment="1">
      <alignment horizontal="center"/>
      <protection/>
    </xf>
    <xf numFmtId="49" fontId="47" fillId="79" borderId="2" xfId="821" applyNumberFormat="1" applyFont="1" applyFill="1" applyBorder="1" applyAlignment="1">
      <alignment horizontal="center" vertical="center" textRotation="90" wrapText="1"/>
      <protection/>
    </xf>
    <xf numFmtId="49" fontId="47" fillId="79" borderId="2" xfId="821" applyNumberFormat="1" applyFont="1" applyFill="1" applyBorder="1" applyAlignment="1">
      <alignment horizontal="center"/>
      <protection/>
    </xf>
    <xf numFmtId="49" fontId="54" fillId="80" borderId="32" xfId="698" applyNumberFormat="1" applyFont="1" applyFill="1" applyBorder="1" applyAlignment="1">
      <alignment horizontal="center" vertical="center" wrapText="1"/>
      <protection/>
    </xf>
    <xf numFmtId="4" fontId="54" fillId="80" borderId="32" xfId="698" applyNumberFormat="1" applyFont="1" applyFill="1" applyBorder="1" applyAlignment="1">
      <alignment horizontal="center" vertical="center"/>
      <protection/>
    </xf>
    <xf numFmtId="49" fontId="54" fillId="80" borderId="32" xfId="698" applyNumberFormat="1" applyFont="1" applyFill="1" applyBorder="1" applyAlignment="1">
      <alignment horizontal="center" vertical="center"/>
      <protection/>
    </xf>
    <xf numFmtId="49" fontId="54" fillId="80" borderId="32" xfId="698" applyNumberFormat="1" applyFont="1" applyFill="1" applyBorder="1" applyAlignment="1">
      <alignment vertical="center" wrapText="1"/>
      <protection/>
    </xf>
    <xf numFmtId="0" fontId="39" fillId="80" borderId="0" xfId="698" applyFont="1" applyFill="1">
      <alignment/>
      <protection/>
    </xf>
    <xf numFmtId="0" fontId="112" fillId="0" borderId="32" xfId="821" applyFont="1" applyFill="1" applyBorder="1" applyAlignment="1">
      <alignment horizontal="center" vertical="center" wrapText="1"/>
      <protection/>
    </xf>
    <xf numFmtId="49" fontId="54" fillId="0" borderId="32" xfId="698" applyNumberFormat="1" applyFont="1" applyFill="1" applyBorder="1" applyAlignment="1">
      <alignment horizontal="center" vertical="center" wrapText="1"/>
      <protection/>
    </xf>
    <xf numFmtId="4" fontId="54" fillId="0" borderId="32" xfId="698" applyNumberFormat="1" applyFont="1" applyBorder="1" applyAlignment="1">
      <alignment horizontal="center" vertical="center"/>
      <protection/>
    </xf>
    <xf numFmtId="4" fontId="54" fillId="0" borderId="32" xfId="698" applyNumberFormat="1" applyFont="1" applyFill="1" applyBorder="1" applyAlignment="1">
      <alignment horizontal="center" vertical="center"/>
      <protection/>
    </xf>
    <xf numFmtId="49" fontId="54" fillId="0" borderId="32" xfId="698" applyNumberFormat="1" applyFont="1" applyFill="1" applyBorder="1" applyAlignment="1">
      <alignment horizontal="center" vertical="center"/>
      <protection/>
    </xf>
    <xf numFmtId="49" fontId="54" fillId="0" borderId="32" xfId="698" applyNumberFormat="1" applyFont="1" applyBorder="1" applyAlignment="1">
      <alignment horizontal="center" vertical="center"/>
      <protection/>
    </xf>
    <xf numFmtId="49" fontId="54" fillId="0" borderId="32" xfId="698" applyNumberFormat="1" applyFont="1" applyBorder="1" applyAlignment="1">
      <alignment vertical="center" wrapText="1"/>
      <protection/>
    </xf>
    <xf numFmtId="182" fontId="54" fillId="79" borderId="2" xfId="698" applyNumberFormat="1" applyFont="1" applyFill="1" applyBorder="1" applyAlignment="1">
      <alignment horizontal="center" vertical="center" wrapText="1"/>
      <protection/>
    </xf>
    <xf numFmtId="2" fontId="54" fillId="79" borderId="2" xfId="698" applyNumberFormat="1" applyFont="1" applyFill="1" applyBorder="1" applyAlignment="1">
      <alignment horizontal="center" vertical="center" wrapText="1"/>
      <protection/>
    </xf>
    <xf numFmtId="2" fontId="54" fillId="79" borderId="2" xfId="698" applyNumberFormat="1" applyFont="1" applyFill="1" applyBorder="1" applyAlignment="1">
      <alignment horizontal="center" vertical="center"/>
      <protection/>
    </xf>
    <xf numFmtId="49" fontId="49" fillId="80" borderId="2" xfId="821" applyNumberFormat="1" applyFont="1" applyFill="1" applyBorder="1" applyAlignment="1">
      <alignment horizontal="center" vertical="center" wrapText="1"/>
      <protection/>
    </xf>
    <xf numFmtId="0" fontId="49" fillId="80" borderId="2" xfId="821" applyFont="1" applyFill="1" applyBorder="1" applyAlignment="1">
      <alignment horizontal="left" wrapText="1"/>
      <protection/>
    </xf>
    <xf numFmtId="49" fontId="54" fillId="80" borderId="2" xfId="698" applyNumberFormat="1" applyFont="1" applyFill="1" applyBorder="1" applyAlignment="1">
      <alignment horizontal="center" vertical="center" wrapText="1"/>
      <protection/>
    </xf>
    <xf numFmtId="4" fontId="54" fillId="81" borderId="2" xfId="698" applyNumberFormat="1" applyFont="1" applyFill="1" applyBorder="1" applyAlignment="1">
      <alignment horizontal="center" vertical="center" wrapText="1"/>
      <protection/>
    </xf>
    <xf numFmtId="49" fontId="49" fillId="81" borderId="2" xfId="821" applyNumberFormat="1" applyFont="1" applyFill="1" applyBorder="1" applyAlignment="1">
      <alignment horizontal="center" vertical="center"/>
      <protection/>
    </xf>
    <xf numFmtId="0" fontId="49" fillId="81" borderId="0" xfId="821" applyFont="1" applyFill="1" applyAlignment="1">
      <alignment horizontal="center" vertical="center"/>
      <protection/>
    </xf>
    <xf numFmtId="49" fontId="47" fillId="80" borderId="2" xfId="821" applyNumberFormat="1" applyFont="1" applyFill="1" applyBorder="1" applyAlignment="1">
      <alignment horizontal="center" vertical="center" wrapText="1"/>
      <protection/>
    </xf>
    <xf numFmtId="0" fontId="47" fillId="80" borderId="2" xfId="821" applyFont="1" applyFill="1" applyBorder="1" applyAlignment="1">
      <alignment horizontal="left" wrapText="1"/>
      <protection/>
    </xf>
    <xf numFmtId="4" fontId="54" fillId="81" borderId="2" xfId="698" applyNumberFormat="1" applyFont="1" applyFill="1" applyBorder="1" applyAlignment="1">
      <alignment vertical="center" wrapText="1"/>
      <protection/>
    </xf>
    <xf numFmtId="49" fontId="47" fillId="80" borderId="2" xfId="821" applyNumberFormat="1" applyFont="1" applyFill="1" applyBorder="1" applyAlignment="1">
      <alignment horizontal="center" vertical="center"/>
      <protection/>
    </xf>
    <xf numFmtId="2" fontId="49" fillId="81" borderId="2" xfId="821" applyNumberFormat="1" applyFont="1" applyFill="1" applyBorder="1" applyAlignment="1">
      <alignment horizontal="center" vertical="center"/>
      <protection/>
    </xf>
    <xf numFmtId="4" fontId="54" fillId="81" borderId="2" xfId="698" applyNumberFormat="1" applyFont="1" applyFill="1" applyBorder="1" applyAlignment="1">
      <alignment vertical="center"/>
      <protection/>
    </xf>
    <xf numFmtId="182" fontId="54" fillId="81" borderId="2" xfId="698" applyNumberFormat="1" applyFont="1" applyFill="1" applyBorder="1" applyAlignment="1">
      <alignment horizontal="center" vertical="center"/>
      <protection/>
    </xf>
    <xf numFmtId="182" fontId="54" fillId="80" borderId="2" xfId="698" applyNumberFormat="1" applyFont="1" applyFill="1" applyBorder="1" applyAlignment="1">
      <alignment horizontal="center" vertical="center"/>
      <protection/>
    </xf>
    <xf numFmtId="49" fontId="54" fillId="81" borderId="2" xfId="698" applyNumberFormat="1" applyFont="1" applyFill="1" applyBorder="1" applyAlignment="1">
      <alignment horizontal="center" vertical="center" textRotation="90" wrapText="1"/>
      <protection/>
    </xf>
    <xf numFmtId="49" fontId="54" fillId="80" borderId="2" xfId="698" applyNumberFormat="1" applyFont="1" applyFill="1" applyBorder="1" applyAlignment="1">
      <alignment horizontal="center" vertical="center" textRotation="90" wrapText="1"/>
      <protection/>
    </xf>
    <xf numFmtId="49" fontId="54" fillId="81" borderId="2" xfId="698" applyNumberFormat="1" applyFont="1" applyFill="1" applyBorder="1" applyAlignment="1">
      <alignment horizontal="center" vertical="center" wrapText="1"/>
      <protection/>
    </xf>
    <xf numFmtId="49" fontId="54" fillId="82" borderId="2" xfId="698" applyNumberFormat="1" applyFont="1" applyFill="1" applyBorder="1" applyAlignment="1">
      <alignment horizontal="center" vertical="center" textRotation="90" wrapText="1"/>
      <protection/>
    </xf>
    <xf numFmtId="49" fontId="54" fillId="82" borderId="2" xfId="698" applyNumberFormat="1" applyFont="1" applyFill="1" applyBorder="1" applyAlignment="1">
      <alignment horizontal="center" vertical="center" wrapText="1"/>
      <protection/>
    </xf>
    <xf numFmtId="4" fontId="54" fillId="82" borderId="2" xfId="698" applyNumberFormat="1" applyFont="1" applyFill="1" applyBorder="1" applyAlignment="1">
      <alignment horizontal="center" vertical="center" wrapText="1"/>
      <protection/>
    </xf>
    <xf numFmtId="4" fontId="54" fillId="82" borderId="2" xfId="698" applyNumberFormat="1" applyFont="1" applyFill="1" applyBorder="1" applyAlignment="1">
      <alignment horizontal="center" vertical="center"/>
      <protection/>
    </xf>
    <xf numFmtId="182" fontId="54" fillId="82" borderId="2" xfId="698" applyNumberFormat="1" applyFont="1" applyFill="1" applyBorder="1" applyAlignment="1">
      <alignment horizontal="center" vertical="center" wrapText="1"/>
      <protection/>
    </xf>
    <xf numFmtId="2" fontId="49" fillId="82" borderId="2" xfId="821" applyNumberFormat="1" applyFont="1" applyFill="1" applyBorder="1" applyAlignment="1">
      <alignment horizontal="center" vertical="center"/>
      <protection/>
    </xf>
    <xf numFmtId="49" fontId="49" fillId="83" borderId="2" xfId="821" applyNumberFormat="1" applyFont="1" applyFill="1" applyBorder="1" applyAlignment="1">
      <alignment horizontal="center" vertical="center" wrapText="1"/>
      <protection/>
    </xf>
    <xf numFmtId="0" fontId="49" fillId="83" borderId="2" xfId="821" applyFont="1" applyFill="1" applyBorder="1" applyAlignment="1">
      <alignment horizontal="left" wrapText="1"/>
      <protection/>
    </xf>
    <xf numFmtId="49" fontId="54" fillId="83" borderId="2" xfId="698" applyNumberFormat="1" applyFont="1" applyFill="1" applyBorder="1" applyAlignment="1">
      <alignment horizontal="center" vertical="center" wrapText="1"/>
      <protection/>
    </xf>
    <xf numFmtId="49" fontId="54" fillId="83" borderId="2" xfId="698" applyNumberFormat="1" applyFont="1" applyFill="1" applyBorder="1" applyAlignment="1">
      <alignment horizontal="center" vertical="center"/>
      <protection/>
    </xf>
    <xf numFmtId="49" fontId="54" fillId="83" borderId="2" xfId="698" applyNumberFormat="1" applyFont="1" applyFill="1" applyBorder="1" applyAlignment="1">
      <alignment vertical="center" wrapText="1"/>
      <protection/>
    </xf>
    <xf numFmtId="49" fontId="49" fillId="83" borderId="2" xfId="821" applyNumberFormat="1" applyFont="1" applyFill="1" applyBorder="1" applyAlignment="1">
      <alignment horizontal="center" vertical="center"/>
      <protection/>
    </xf>
    <xf numFmtId="2" fontId="49" fillId="83" borderId="2" xfId="821" applyNumberFormat="1" applyFont="1" applyFill="1" applyBorder="1" applyAlignment="1">
      <alignment horizontal="center" vertical="center"/>
      <protection/>
    </xf>
    <xf numFmtId="4" fontId="54" fillId="83" borderId="2" xfId="698" applyNumberFormat="1" applyFont="1" applyFill="1" applyBorder="1" applyAlignment="1">
      <alignment horizontal="center" vertical="center"/>
      <protection/>
    </xf>
    <xf numFmtId="0" fontId="49" fillId="82" borderId="2" xfId="821" applyNumberFormat="1" applyFont="1" applyFill="1" applyBorder="1" applyAlignment="1">
      <alignment horizontal="center" vertical="center"/>
      <protection/>
    </xf>
    <xf numFmtId="4" fontId="54" fillId="83" borderId="2" xfId="698" applyNumberFormat="1" applyFont="1" applyFill="1" applyBorder="1" applyAlignment="1">
      <alignment horizontal="center" vertical="center" wrapText="1"/>
      <protection/>
    </xf>
    <xf numFmtId="49" fontId="49" fillId="84" borderId="2" xfId="821" applyNumberFormat="1" applyFont="1" applyFill="1" applyBorder="1" applyAlignment="1">
      <alignment horizontal="center" vertical="center" wrapText="1"/>
      <protection/>
    </xf>
    <xf numFmtId="0" fontId="49" fillId="84" borderId="2" xfId="821" applyFont="1" applyFill="1" applyBorder="1" applyAlignment="1">
      <alignment horizontal="left" wrapText="1"/>
      <protection/>
    </xf>
    <xf numFmtId="49" fontId="54" fillId="84" borderId="2" xfId="698" applyNumberFormat="1" applyFont="1" applyFill="1" applyBorder="1" applyAlignment="1">
      <alignment horizontal="center" vertical="center" wrapText="1"/>
      <protection/>
    </xf>
    <xf numFmtId="49" fontId="54" fillId="84" borderId="2" xfId="698" applyNumberFormat="1" applyFont="1" applyFill="1" applyBorder="1" applyAlignment="1">
      <alignment horizontal="center" vertical="center"/>
      <protection/>
    </xf>
    <xf numFmtId="49" fontId="54" fillId="84" borderId="2" xfId="698" applyNumberFormat="1" applyFont="1" applyFill="1" applyBorder="1" applyAlignment="1">
      <alignment vertical="center" wrapText="1"/>
      <protection/>
    </xf>
    <xf numFmtId="49" fontId="49" fillId="84" borderId="2" xfId="821" applyNumberFormat="1" applyFont="1" applyFill="1" applyBorder="1" applyAlignment="1">
      <alignment horizontal="center" vertical="center"/>
      <protection/>
    </xf>
    <xf numFmtId="2" fontId="49" fillId="84" borderId="2" xfId="821" applyNumberFormat="1" applyFont="1" applyFill="1" applyBorder="1" applyAlignment="1">
      <alignment horizontal="center" vertical="center"/>
      <protection/>
    </xf>
    <xf numFmtId="4" fontId="54" fillId="84" borderId="2" xfId="698" applyNumberFormat="1" applyFont="1" applyFill="1" applyBorder="1" applyAlignment="1">
      <alignment horizontal="center" vertical="center"/>
      <protection/>
    </xf>
    <xf numFmtId="4" fontId="54" fillId="84" borderId="2" xfId="698" applyNumberFormat="1" applyFont="1" applyFill="1" applyBorder="1" applyAlignment="1">
      <alignment horizontal="center" vertical="center" wrapText="1"/>
      <protection/>
    </xf>
    <xf numFmtId="49" fontId="49" fillId="85" borderId="2" xfId="821" applyNumberFormat="1" applyFont="1" applyFill="1" applyBorder="1" applyAlignment="1">
      <alignment horizontal="center" vertical="center" wrapText="1"/>
      <protection/>
    </xf>
    <xf numFmtId="0" fontId="49" fillId="85" borderId="2" xfId="821" applyFont="1" applyFill="1" applyBorder="1" applyAlignment="1">
      <alignment horizontal="left" wrapText="1"/>
      <protection/>
    </xf>
    <xf numFmtId="49" fontId="54" fillId="85" borderId="2" xfId="698" applyNumberFormat="1" applyFont="1" applyFill="1" applyBorder="1" applyAlignment="1">
      <alignment horizontal="center" vertical="center" wrapText="1"/>
      <protection/>
    </xf>
    <xf numFmtId="49" fontId="54" fillId="85" borderId="2" xfId="698" applyNumberFormat="1" applyFont="1" applyFill="1" applyBorder="1" applyAlignment="1">
      <alignment horizontal="center" vertical="center"/>
      <protection/>
    </xf>
    <xf numFmtId="49" fontId="54" fillId="85" borderId="2" xfId="698" applyNumberFormat="1" applyFont="1" applyFill="1" applyBorder="1" applyAlignment="1">
      <alignment vertical="center" wrapText="1"/>
      <protection/>
    </xf>
    <xf numFmtId="49" fontId="49" fillId="85" borderId="2" xfId="821" applyNumberFormat="1" applyFont="1" applyFill="1" applyBorder="1" applyAlignment="1">
      <alignment horizontal="center" vertical="center"/>
      <protection/>
    </xf>
    <xf numFmtId="2" fontId="49" fillId="85" borderId="2" xfId="821" applyNumberFormat="1" applyFont="1" applyFill="1" applyBorder="1" applyAlignment="1">
      <alignment horizontal="center" vertical="center"/>
      <protection/>
    </xf>
    <xf numFmtId="4" fontId="54" fillId="85" borderId="2" xfId="698" applyNumberFormat="1" applyFont="1" applyFill="1" applyBorder="1" applyAlignment="1">
      <alignment horizontal="center" vertical="center"/>
      <protection/>
    </xf>
    <xf numFmtId="0" fontId="49" fillId="85" borderId="2" xfId="821" applyNumberFormat="1" applyFont="1" applyFill="1" applyBorder="1" applyAlignment="1">
      <alignment horizontal="center" vertical="center"/>
      <protection/>
    </xf>
    <xf numFmtId="4" fontId="54" fillId="85" borderId="2" xfId="698" applyNumberFormat="1" applyFont="1" applyFill="1" applyBorder="1" applyAlignment="1">
      <alignment horizontal="center" vertical="center" wrapText="1"/>
      <protection/>
    </xf>
    <xf numFmtId="49" fontId="49" fillId="82" borderId="2" xfId="821" applyNumberFormat="1" applyFont="1" applyFill="1" applyBorder="1" applyAlignment="1">
      <alignment horizontal="center" vertical="center"/>
      <protection/>
    </xf>
    <xf numFmtId="0" fontId="49" fillId="82" borderId="0" xfId="821" applyFont="1" applyFill="1" applyAlignment="1">
      <alignment horizontal="center" vertical="center"/>
      <protection/>
    </xf>
    <xf numFmtId="0" fontId="47" fillId="82" borderId="2" xfId="821" applyNumberFormat="1" applyFont="1" applyFill="1" applyBorder="1" applyAlignment="1">
      <alignment horizontal="center" vertical="center"/>
      <protection/>
    </xf>
    <xf numFmtId="0" fontId="39" fillId="86" borderId="0" xfId="698" applyFont="1" applyFill="1">
      <alignment/>
      <protection/>
    </xf>
    <xf numFmtId="2" fontId="64" fillId="0" borderId="2" xfId="698" applyNumberFormat="1" applyFont="1" applyFill="1" applyBorder="1" applyAlignment="1">
      <alignment horizontal="center" vertical="center" wrapText="1"/>
      <protection/>
    </xf>
    <xf numFmtId="3" fontId="64" fillId="0" borderId="2" xfId="910" applyNumberFormat="1" applyFont="1" applyFill="1" applyBorder="1" applyAlignment="1" applyProtection="1">
      <alignment horizontal="center" vertical="center" wrapText="1"/>
      <protection/>
    </xf>
    <xf numFmtId="4" fontId="64" fillId="0" borderId="2" xfId="910" applyNumberFormat="1" applyFont="1" applyFill="1" applyBorder="1" applyAlignment="1" applyProtection="1">
      <alignment horizontal="center" vertical="center" wrapText="1"/>
      <protection/>
    </xf>
    <xf numFmtId="3" fontId="65" fillId="0" borderId="2" xfId="910" applyNumberFormat="1" applyFont="1" applyFill="1" applyBorder="1" applyAlignment="1" applyProtection="1">
      <alignment horizontal="center" vertical="center" wrapText="1"/>
      <protection/>
    </xf>
    <xf numFmtId="4" fontId="65" fillId="0" borderId="2" xfId="910" applyNumberFormat="1" applyFont="1" applyFill="1" applyBorder="1" applyAlignment="1" applyProtection="1">
      <alignment horizontal="center" vertical="center" wrapText="1"/>
      <protection/>
    </xf>
    <xf numFmtId="0" fontId="46" fillId="0" borderId="0" xfId="698" applyFont="1" applyBorder="1" applyAlignment="1">
      <alignment horizontal="right" vertical="center"/>
      <protection/>
    </xf>
    <xf numFmtId="0" fontId="47" fillId="0" borderId="0" xfId="821" applyFont="1" applyBorder="1" applyAlignment="1">
      <alignment horizontal="center" vertical="center" wrapText="1"/>
      <protection/>
    </xf>
    <xf numFmtId="0" fontId="48" fillId="0" borderId="0" xfId="821" applyFont="1" applyBorder="1" applyAlignment="1">
      <alignment horizontal="center" vertical="center"/>
      <protection/>
    </xf>
    <xf numFmtId="0" fontId="49" fillId="0" borderId="0" xfId="821" applyFont="1" applyBorder="1" applyAlignment="1">
      <alignment horizontal="center" vertical="top"/>
      <protection/>
    </xf>
    <xf numFmtId="0" fontId="46" fillId="0" borderId="0" xfId="698" applyFont="1" applyFill="1" applyBorder="1" applyAlignment="1">
      <alignment horizontal="center" vertical="center"/>
      <protection/>
    </xf>
    <xf numFmtId="0" fontId="39" fillId="0" borderId="0" xfId="698" applyFont="1" applyFill="1" applyBorder="1" applyAlignment="1">
      <alignment horizontal="center" vertical="top"/>
      <protection/>
    </xf>
    <xf numFmtId="0" fontId="52" fillId="0" borderId="0" xfId="698" applyFont="1" applyFill="1" applyBorder="1" applyAlignment="1">
      <alignment horizontal="center"/>
      <protection/>
    </xf>
    <xf numFmtId="49" fontId="47" fillId="0" borderId="2" xfId="821" applyNumberFormat="1" applyFont="1" applyBorder="1" applyAlignment="1">
      <alignment horizontal="center" vertical="center" wrapText="1"/>
      <protection/>
    </xf>
    <xf numFmtId="49" fontId="47" fillId="0" borderId="2" xfId="821" applyNumberFormat="1" applyFont="1" applyBorder="1" applyAlignment="1">
      <alignment horizontal="center" vertical="center" textRotation="90" wrapText="1"/>
      <protection/>
    </xf>
    <xf numFmtId="49" fontId="47" fillId="0" borderId="2" xfId="821" applyNumberFormat="1" applyFont="1" applyFill="1" applyBorder="1" applyAlignment="1">
      <alignment horizontal="center" vertical="center" textRotation="90" wrapText="1"/>
      <protection/>
    </xf>
    <xf numFmtId="49" fontId="47" fillId="79" borderId="2" xfId="821" applyNumberFormat="1" applyFont="1" applyFill="1" applyBorder="1" applyAlignment="1">
      <alignment horizontal="center" vertical="center" textRotation="90" wrapText="1"/>
      <protection/>
    </xf>
    <xf numFmtId="0" fontId="46" fillId="0" borderId="0" xfId="698" applyFont="1" applyFill="1" applyBorder="1" applyAlignment="1">
      <alignment horizontal="right" vertical="center"/>
      <protection/>
    </xf>
    <xf numFmtId="0" fontId="46" fillId="0" borderId="0" xfId="698" applyFont="1" applyFill="1" applyBorder="1" applyAlignment="1">
      <alignment horizontal="center"/>
      <protection/>
    </xf>
    <xf numFmtId="0" fontId="48" fillId="0" borderId="0" xfId="821" applyFont="1" applyFill="1" applyBorder="1" applyAlignment="1">
      <alignment horizontal="center" vertical="center"/>
      <protection/>
    </xf>
    <xf numFmtId="0" fontId="49" fillId="0" borderId="0" xfId="821" applyFont="1" applyFill="1" applyBorder="1" applyAlignment="1">
      <alignment horizontal="center" vertical="top"/>
      <protection/>
    </xf>
    <xf numFmtId="0" fontId="39" fillId="0" borderId="0" xfId="698" applyFont="1" applyFill="1" applyBorder="1" applyAlignment="1">
      <alignment horizontal="center"/>
      <protection/>
    </xf>
    <xf numFmtId="49" fontId="54" fillId="0" borderId="2" xfId="698" applyNumberFormat="1" applyFont="1" applyFill="1" applyBorder="1" applyAlignment="1">
      <alignment horizontal="center" vertical="center" wrapText="1"/>
      <protection/>
    </xf>
    <xf numFmtId="49" fontId="54" fillId="0" borderId="2" xfId="698" applyNumberFormat="1" applyFont="1" applyFill="1" applyBorder="1" applyAlignment="1">
      <alignment horizontal="center" vertical="center" textRotation="90" wrapText="1"/>
      <protection/>
    </xf>
    <xf numFmtId="49" fontId="54" fillId="80" borderId="2" xfId="698" applyNumberFormat="1" applyFont="1" applyFill="1" applyBorder="1" applyAlignment="1">
      <alignment horizontal="center" vertical="center" wrapText="1"/>
      <protection/>
    </xf>
    <xf numFmtId="1" fontId="54" fillId="0" borderId="33" xfId="698" applyNumberFormat="1" applyFont="1" applyFill="1" applyBorder="1" applyAlignment="1">
      <alignment horizontal="center" vertical="top"/>
      <protection/>
    </xf>
    <xf numFmtId="49" fontId="54" fillId="82" borderId="2" xfId="698" applyNumberFormat="1" applyFont="1" applyFill="1" applyBorder="1" applyAlignment="1">
      <alignment horizontal="center" vertical="center" wrapText="1"/>
      <protection/>
    </xf>
    <xf numFmtId="49" fontId="54" fillId="0" borderId="2" xfId="698" applyNumberFormat="1" applyFont="1" applyFill="1" applyBorder="1" applyAlignment="1">
      <alignment horizontal="center" vertical="center"/>
      <protection/>
    </xf>
    <xf numFmtId="49" fontId="54" fillId="63" borderId="2" xfId="698" applyNumberFormat="1" applyFont="1" applyFill="1" applyBorder="1" applyAlignment="1">
      <alignment horizontal="center" vertical="center"/>
      <protection/>
    </xf>
    <xf numFmtId="0" fontId="54" fillId="0" borderId="0" xfId="698" applyFont="1" applyFill="1" applyBorder="1" applyAlignment="1">
      <alignment horizontal="center"/>
      <protection/>
    </xf>
    <xf numFmtId="0" fontId="48" fillId="0" borderId="0" xfId="710" applyFont="1" applyFill="1" applyBorder="1" applyAlignment="1">
      <alignment horizontal="center"/>
      <protection/>
    </xf>
    <xf numFmtId="0" fontId="39" fillId="0" borderId="0" xfId="698" applyFont="1" applyFill="1" applyBorder="1" applyAlignment="1">
      <alignment horizontal="center" vertical="center"/>
      <protection/>
    </xf>
    <xf numFmtId="0" fontId="54" fillId="0" borderId="33" xfId="859" applyFont="1" applyFill="1" applyBorder="1" applyAlignment="1">
      <alignment horizontal="center"/>
      <protection/>
    </xf>
    <xf numFmtId="49" fontId="47" fillId="0" borderId="2" xfId="718" applyNumberFormat="1" applyFont="1" applyFill="1" applyBorder="1" applyAlignment="1">
      <alignment horizontal="center" vertical="center" wrapText="1"/>
      <protection/>
    </xf>
    <xf numFmtId="49" fontId="47" fillId="0" borderId="2" xfId="718" applyNumberFormat="1" applyFont="1" applyFill="1" applyBorder="1" applyAlignment="1">
      <alignment horizontal="center" vertical="center"/>
      <protection/>
    </xf>
    <xf numFmtId="49" fontId="47" fillId="0" borderId="34" xfId="718" applyNumberFormat="1" applyFont="1" applyFill="1" applyBorder="1" applyAlignment="1">
      <alignment horizontal="center" vertical="center"/>
      <protection/>
    </xf>
    <xf numFmtId="0" fontId="48" fillId="0" borderId="0" xfId="821" applyFont="1" applyBorder="1" applyAlignment="1">
      <alignment horizontal="center"/>
      <protection/>
    </xf>
    <xf numFmtId="49" fontId="54" fillId="0" borderId="2" xfId="859" applyNumberFormat="1" applyFont="1" applyFill="1" applyBorder="1" applyAlignment="1">
      <alignment horizontal="center" vertical="center"/>
      <protection/>
    </xf>
    <xf numFmtId="0" fontId="47" fillId="0" borderId="0" xfId="718" applyFont="1" applyFill="1" applyBorder="1" applyAlignment="1">
      <alignment horizontal="center" vertical="center"/>
      <protection/>
    </xf>
    <xf numFmtId="49" fontId="54" fillId="0" borderId="2" xfId="698" applyNumberFormat="1" applyFont="1" applyBorder="1" applyAlignment="1">
      <alignment horizontal="center" vertical="center" wrapText="1"/>
      <protection/>
    </xf>
    <xf numFmtId="0" fontId="49" fillId="0" borderId="0" xfId="718" applyFont="1" applyFill="1" applyBorder="1" applyAlignment="1">
      <alignment horizontal="center" vertical="center"/>
      <protection/>
    </xf>
    <xf numFmtId="0" fontId="47" fillId="0" borderId="0" xfId="710" applyFont="1" applyFill="1" applyBorder="1" applyAlignment="1">
      <alignment horizontal="center" wrapText="1"/>
      <protection/>
    </xf>
    <xf numFmtId="0" fontId="54" fillId="0" borderId="0" xfId="859" applyFont="1" applyFill="1" applyBorder="1" applyAlignment="1">
      <alignment horizontal="center"/>
      <protection/>
    </xf>
    <xf numFmtId="0" fontId="49" fillId="0" borderId="0" xfId="718" applyFont="1" applyFill="1" applyBorder="1" applyAlignment="1">
      <alignment horizontal="center" vertical="center" wrapText="1"/>
      <protection/>
    </xf>
    <xf numFmtId="49" fontId="54" fillId="0" borderId="2" xfId="859" applyNumberFormat="1" applyFont="1" applyFill="1" applyBorder="1" applyAlignment="1">
      <alignment horizontal="center"/>
      <protection/>
    </xf>
    <xf numFmtId="0" fontId="48" fillId="0" borderId="0" xfId="710" applyFont="1" applyFill="1" applyBorder="1" applyAlignment="1">
      <alignment horizontal="center" vertical="center"/>
      <protection/>
    </xf>
    <xf numFmtId="0" fontId="49" fillId="0" borderId="0" xfId="821" applyFont="1" applyBorder="1" applyAlignment="1">
      <alignment horizontal="center" vertical="center"/>
      <protection/>
    </xf>
    <xf numFmtId="0" fontId="60" fillId="0" borderId="0" xfId="698" applyFont="1" applyFill="1" applyBorder="1" applyAlignment="1">
      <alignment horizontal="center" vertical="top" wrapText="1"/>
      <protection/>
    </xf>
    <xf numFmtId="0" fontId="62" fillId="0" borderId="33" xfId="698" applyFont="1" applyFill="1" applyBorder="1" applyAlignment="1">
      <alignment horizontal="center"/>
      <protection/>
    </xf>
    <xf numFmtId="0" fontId="61" fillId="0" borderId="0" xfId="698" applyFont="1" applyBorder="1" applyAlignment="1">
      <alignment horizontal="center"/>
      <protection/>
    </xf>
    <xf numFmtId="0" fontId="48" fillId="0" borderId="0" xfId="698" applyFont="1" applyBorder="1" applyAlignment="1">
      <alignment horizontal="center"/>
      <protection/>
    </xf>
    <xf numFmtId="0" fontId="61" fillId="0" borderId="33" xfId="698" applyFont="1" applyFill="1" applyBorder="1">
      <alignment/>
      <protection/>
    </xf>
    <xf numFmtId="49" fontId="47" fillId="0" borderId="2" xfId="698" applyNumberFormat="1" applyFont="1" applyFill="1" applyBorder="1" applyAlignment="1">
      <alignment horizontal="center" vertical="center" wrapText="1"/>
      <protection/>
    </xf>
    <xf numFmtId="49" fontId="54" fillId="0" borderId="2" xfId="859" applyNumberFormat="1" applyFont="1" applyFill="1" applyBorder="1" applyAlignment="1">
      <alignment horizontal="center" vertical="center" wrapText="1"/>
      <protection/>
    </xf>
    <xf numFmtId="49" fontId="47" fillId="0" borderId="2" xfId="698" applyNumberFormat="1" applyFont="1" applyFill="1" applyBorder="1" applyAlignment="1">
      <alignment horizontal="center" vertical="center"/>
      <protection/>
    </xf>
    <xf numFmtId="0" fontId="63" fillId="0" borderId="0" xfId="698" applyFont="1" applyFill="1" applyBorder="1" applyAlignment="1">
      <alignment horizontal="center"/>
      <protection/>
    </xf>
    <xf numFmtId="0" fontId="49" fillId="0" borderId="0" xfId="821" applyFont="1" applyFill="1" applyBorder="1" applyAlignment="1">
      <alignment horizontal="center" vertical="center"/>
      <protection/>
    </xf>
    <xf numFmtId="0" fontId="61" fillId="0" borderId="0" xfId="821" applyFont="1" applyFill="1" applyBorder="1" applyAlignment="1">
      <alignment horizontal="center" vertical="top"/>
      <protection/>
    </xf>
    <xf numFmtId="0" fontId="60" fillId="0" borderId="0" xfId="698" applyFont="1" applyFill="1" applyBorder="1" applyAlignment="1">
      <alignment horizontal="center"/>
      <protection/>
    </xf>
    <xf numFmtId="49" fontId="49" fillId="0" borderId="2" xfId="698" applyNumberFormat="1" applyFont="1" applyFill="1" applyBorder="1" applyAlignment="1">
      <alignment horizontal="center" vertical="center" wrapText="1"/>
      <protection/>
    </xf>
    <xf numFmtId="0" fontId="39" fillId="0" borderId="2" xfId="698" applyFont="1" applyFill="1" applyBorder="1" applyAlignment="1">
      <alignment horizontal="center" vertical="center" wrapText="1"/>
      <protection/>
    </xf>
    <xf numFmtId="0" fontId="64" fillId="0" borderId="2" xfId="698" applyFont="1" applyFill="1" applyBorder="1" applyAlignment="1">
      <alignment horizontal="center" vertical="center" wrapText="1"/>
      <protection/>
    </xf>
    <xf numFmtId="0" fontId="49" fillId="0" borderId="2" xfId="698" applyFont="1" applyFill="1" applyBorder="1" applyAlignment="1">
      <alignment horizontal="center" vertical="center" wrapText="1"/>
      <protection/>
    </xf>
    <xf numFmtId="0" fontId="39" fillId="0" borderId="2" xfId="698" applyFont="1" applyFill="1" applyBorder="1" applyAlignment="1">
      <alignment horizontal="left" vertical="center" wrapText="1"/>
      <protection/>
    </xf>
    <xf numFmtId="0" fontId="54" fillId="0" borderId="2" xfId="698" applyFont="1" applyFill="1" applyBorder="1" applyAlignment="1">
      <alignment horizontal="left" vertical="center" wrapText="1"/>
      <protection/>
    </xf>
    <xf numFmtId="0" fontId="49" fillId="0" borderId="2" xfId="654" applyFont="1" applyFill="1" applyBorder="1" applyAlignment="1">
      <alignment horizontal="center" vertical="center" wrapText="1"/>
      <protection/>
    </xf>
    <xf numFmtId="0" fontId="61" fillId="0" borderId="0" xfId="698" applyFont="1" applyFill="1" applyBorder="1" applyAlignment="1">
      <alignment horizontal="center" vertical="center"/>
      <protection/>
    </xf>
    <xf numFmtId="0" fontId="63" fillId="0" borderId="0" xfId="698" applyFont="1" applyFill="1" applyBorder="1" applyAlignment="1">
      <alignment horizontal="center" wrapText="1"/>
      <protection/>
    </xf>
    <xf numFmtId="0" fontId="61" fillId="0" borderId="0" xfId="698" applyFont="1" applyFill="1" applyBorder="1" applyAlignment="1">
      <alignment horizontal="center"/>
      <protection/>
    </xf>
    <xf numFmtId="0" fontId="39" fillId="0" borderId="0" xfId="654" applyFont="1" applyFill="1" applyBorder="1" applyAlignment="1">
      <alignment horizontal="center"/>
      <protection/>
    </xf>
    <xf numFmtId="49" fontId="49" fillId="0" borderId="2" xfId="654" applyNumberFormat="1" applyFont="1" applyFill="1" applyBorder="1" applyAlignment="1">
      <alignment horizontal="center" vertical="center" wrapText="1"/>
      <protection/>
    </xf>
    <xf numFmtId="0" fontId="54" fillId="0" borderId="0" xfId="698" applyFont="1" applyFill="1" applyBorder="1" applyAlignment="1">
      <alignment horizontal="center" vertical="center"/>
      <protection/>
    </xf>
    <xf numFmtId="0" fontId="30" fillId="0" borderId="0" xfId="821" applyFont="1" applyBorder="1" applyAlignment="1">
      <alignment horizontal="center" vertical="center"/>
      <protection/>
    </xf>
    <xf numFmtId="0" fontId="46" fillId="0" borderId="33" xfId="859" applyFont="1" applyBorder="1" applyAlignment="1">
      <alignment horizontal="center" vertical="center"/>
      <protection/>
    </xf>
    <xf numFmtId="49" fontId="47" fillId="0" borderId="2" xfId="821" applyNumberFormat="1" applyFont="1" applyFill="1" applyBorder="1" applyAlignment="1">
      <alignment horizontal="center" vertical="center" wrapText="1"/>
      <protection/>
    </xf>
    <xf numFmtId="0" fontId="47" fillId="0" borderId="2" xfId="698" applyFont="1" applyFill="1" applyBorder="1" applyAlignment="1">
      <alignment horizontal="center" vertical="center" wrapText="1"/>
      <protection/>
    </xf>
    <xf numFmtId="0" fontId="54" fillId="0" borderId="2" xfId="698" applyFont="1" applyFill="1" applyBorder="1" applyAlignment="1">
      <alignment horizontal="center" vertical="center" wrapText="1"/>
      <protection/>
    </xf>
    <xf numFmtId="0" fontId="47" fillId="0" borderId="2" xfId="821" applyFont="1" applyFill="1" applyBorder="1" applyAlignment="1">
      <alignment horizontal="center" vertical="center" wrapText="1"/>
      <protection/>
    </xf>
    <xf numFmtId="0" fontId="62" fillId="0" borderId="0" xfId="698" applyFont="1" applyFill="1" applyBorder="1" applyAlignment="1">
      <alignment horizontal="center"/>
      <protection/>
    </xf>
    <xf numFmtId="0" fontId="47" fillId="0" borderId="0" xfId="698" applyFont="1" applyBorder="1" applyAlignment="1">
      <alignment horizontal="center" wrapText="1"/>
      <protection/>
    </xf>
    <xf numFmtId="0" fontId="61" fillId="0" borderId="2" xfId="753" applyFont="1" applyFill="1" applyBorder="1" applyAlignment="1">
      <alignment horizontal="center" vertical="center" wrapText="1"/>
      <protection/>
    </xf>
    <xf numFmtId="0" fontId="61" fillId="0" borderId="2" xfId="698" applyFont="1" applyBorder="1" applyAlignment="1">
      <alignment horizontal="center" vertical="center" wrapText="1"/>
      <protection/>
    </xf>
    <xf numFmtId="49" fontId="54" fillId="0" borderId="2" xfId="655" applyNumberFormat="1" applyFont="1" applyBorder="1" applyAlignment="1">
      <alignment horizontal="center" vertical="center" wrapText="1"/>
      <protection/>
    </xf>
    <xf numFmtId="0" fontId="39" fillId="0" borderId="0" xfId="655" applyFont="1" applyFill="1" applyBorder="1" applyAlignment="1">
      <alignment horizontal="left" vertical="center" wrapText="1"/>
      <protection/>
    </xf>
    <xf numFmtId="0" fontId="39" fillId="0" borderId="0" xfId="655" applyFont="1" applyBorder="1" applyAlignment="1">
      <alignment horizontal="left" vertical="center" wrapText="1"/>
      <protection/>
    </xf>
    <xf numFmtId="0" fontId="46" fillId="0" borderId="0" xfId="655" applyFont="1" applyFill="1" applyBorder="1" applyAlignment="1">
      <alignment horizontal="center" vertical="center"/>
      <protection/>
    </xf>
    <xf numFmtId="0" fontId="51" fillId="0" borderId="0" xfId="821" applyFont="1" applyBorder="1" applyAlignment="1">
      <alignment horizontal="center" vertical="top"/>
      <protection/>
    </xf>
    <xf numFmtId="0" fontId="48" fillId="0" borderId="0" xfId="710" applyFont="1" applyFill="1" applyBorder="1" applyAlignment="1">
      <alignment horizontal="center" vertical="center" wrapText="1"/>
      <protection/>
    </xf>
    <xf numFmtId="49" fontId="47" fillId="0" borderId="2" xfId="718" applyNumberFormat="1" applyFont="1" applyBorder="1" applyAlignment="1">
      <alignment horizontal="center" vertical="center" wrapText="1"/>
      <protection/>
    </xf>
    <xf numFmtId="0" fontId="46" fillId="0" borderId="0" xfId="655" applyFont="1" applyFill="1" applyBorder="1" applyAlignment="1">
      <alignment horizontal="center" vertical="center" wrapText="1"/>
      <protection/>
    </xf>
    <xf numFmtId="0" fontId="46" fillId="0" borderId="0" xfId="699" applyFont="1" applyBorder="1" applyAlignment="1">
      <alignment horizontal="center" vertical="center"/>
      <protection/>
    </xf>
  </cellXfs>
  <cellStyles count="954">
    <cellStyle name="Normal" xfId="0"/>
    <cellStyle name=" 1" xfId="15"/>
    <cellStyle name="_2008г. и 4кв" xfId="16"/>
    <cellStyle name="_4_macro 2009" xfId="17"/>
    <cellStyle name="_Condition-long(2012-2030)нах" xfId="18"/>
    <cellStyle name="_CPI foodimp" xfId="19"/>
    <cellStyle name="_macro 2012 var 1" xfId="20"/>
    <cellStyle name="_SeriesAttributes" xfId="21"/>
    <cellStyle name="_v2008-2012-15.12.09вар(2)-11.2030" xfId="22"/>
    <cellStyle name="_v-2013-2030- 2b17.01.11Нах-cpiнов. курс inn 1-2-Е1xls" xfId="23"/>
    <cellStyle name="_Газ-расчет-16 0508Клдо 2023" xfId="24"/>
    <cellStyle name="_Газ-расчет-net-back 21,12.09 до 2030 в2" xfId="25"/>
    <cellStyle name="_ИПЦЖКХ2105 08-до 2023вар1" xfId="26"/>
    <cellStyle name="_Книга1" xfId="27"/>
    <cellStyle name="_Книга3" xfId="28"/>
    <cellStyle name="_Копия Condition-все вар13.12.08" xfId="29"/>
    <cellStyle name="_курсовые разницы 01,06,08" xfId="30"/>
    <cellStyle name="_Макро_2030 год" xfId="31"/>
    <cellStyle name="_Модель - 2(23)" xfId="32"/>
    <cellStyle name="_Правила заполнения" xfId="33"/>
    <cellStyle name="_Сб-macro 2020" xfId="34"/>
    <cellStyle name="_Сб-macro 2020_v2008-2012-15.12.09вар(2)-11.2030" xfId="35"/>
    <cellStyle name="_Сб-macro 2020_v2008-2012-23.09.09вар2а-11" xfId="36"/>
    <cellStyle name="_ЦФ  реализация акций 2008-2010" xfId="37"/>
    <cellStyle name="_ЦФ  реализация акций 2008-2010_акции по годам 2009-2012" xfId="38"/>
    <cellStyle name="_ЦФ  реализация акций 2008-2010_Копия Прогноз ПТРдо 2030г  (3)" xfId="39"/>
    <cellStyle name="_ЦФ  реализация акций 2008-2010_Прогноз ПТРдо 2030г." xfId="40"/>
    <cellStyle name="1Normal" xfId="41"/>
    <cellStyle name="20% - Accent1" xfId="42"/>
    <cellStyle name="20% - Accent2" xfId="43"/>
    <cellStyle name="20% - Accent3" xfId="44"/>
    <cellStyle name="20% - Accent4" xfId="45"/>
    <cellStyle name="20% - Accent5" xfId="46"/>
    <cellStyle name="20% - Accent6" xfId="47"/>
    <cellStyle name="20% - Акцент1" xfId="48"/>
    <cellStyle name="20% - Акцент1 2" xfId="49"/>
    <cellStyle name="20% - Акцент2" xfId="50"/>
    <cellStyle name="20% - Акцент2 2" xfId="51"/>
    <cellStyle name="20% - Акцент3" xfId="52"/>
    <cellStyle name="20% - Акцент3 2" xfId="53"/>
    <cellStyle name="20% - Акцент4" xfId="54"/>
    <cellStyle name="20% - Акцент4 2" xfId="55"/>
    <cellStyle name="20% - Акцент5" xfId="56"/>
    <cellStyle name="20% - Акцент5 2" xfId="57"/>
    <cellStyle name="20% - Акцент6" xfId="58"/>
    <cellStyle name="20% - Акцент6 2" xfId="59"/>
    <cellStyle name="40% - Accent1" xfId="60"/>
    <cellStyle name="40% - Accent2" xfId="61"/>
    <cellStyle name="40% - Accent3" xfId="62"/>
    <cellStyle name="40% - Accent4" xfId="63"/>
    <cellStyle name="40% - Accent5" xfId="64"/>
    <cellStyle name="40% - Accent6" xfId="65"/>
    <cellStyle name="40% - Акцент1" xfId="66"/>
    <cellStyle name="40% - Акцент1 2" xfId="67"/>
    <cellStyle name="40% - Акцент2" xfId="68"/>
    <cellStyle name="40% - Акцент2 2" xfId="69"/>
    <cellStyle name="40% - Акцент3" xfId="70"/>
    <cellStyle name="40% - Акцент3 2" xfId="71"/>
    <cellStyle name="40% - Акцент4" xfId="72"/>
    <cellStyle name="40% - Акцент4 2" xfId="73"/>
    <cellStyle name="40% - Акцент5" xfId="74"/>
    <cellStyle name="40% - Акцент5 2" xfId="75"/>
    <cellStyle name="40% - Акцент6" xfId="76"/>
    <cellStyle name="40% - Акцент6 2" xfId="77"/>
    <cellStyle name="60% - Accent1" xfId="78"/>
    <cellStyle name="60% - Accent2" xfId="79"/>
    <cellStyle name="60% - Accent3" xfId="80"/>
    <cellStyle name="60% - Accent4" xfId="81"/>
    <cellStyle name="60% - Accent5" xfId="82"/>
    <cellStyle name="60% - Accent6" xfId="83"/>
    <cellStyle name="60% - Акцент1" xfId="84"/>
    <cellStyle name="60% - Акцент1 2" xfId="85"/>
    <cellStyle name="60% - Акцент2" xfId="86"/>
    <cellStyle name="60% - Акцент2 2" xfId="87"/>
    <cellStyle name="60% - Акцент3" xfId="88"/>
    <cellStyle name="60% - Акцент3 2" xfId="89"/>
    <cellStyle name="60% - Акцент4" xfId="90"/>
    <cellStyle name="60% - Акцент4 2" xfId="91"/>
    <cellStyle name="60% - Акцент5" xfId="92"/>
    <cellStyle name="60% - Акцент5 2" xfId="93"/>
    <cellStyle name="60% - Акцент6" xfId="94"/>
    <cellStyle name="60% - Акцент6 2" xfId="95"/>
    <cellStyle name="Accent1" xfId="96"/>
    <cellStyle name="Accent1 - 20%" xfId="97"/>
    <cellStyle name="Accent1 - 20% 2" xfId="98"/>
    <cellStyle name="Accent1 - 20% 3" xfId="99"/>
    <cellStyle name="Accent1 - 20% 4" xfId="100"/>
    <cellStyle name="Accent1 - 20% 5" xfId="101"/>
    <cellStyle name="Accent1 - 20% 6" xfId="102"/>
    <cellStyle name="Accent1 - 40%" xfId="103"/>
    <cellStyle name="Accent1 - 40% 2" xfId="104"/>
    <cellStyle name="Accent1 - 40% 3" xfId="105"/>
    <cellStyle name="Accent1 - 40% 4" xfId="106"/>
    <cellStyle name="Accent1 - 40% 5" xfId="107"/>
    <cellStyle name="Accent1 - 40% 6" xfId="108"/>
    <cellStyle name="Accent1 - 60%" xfId="109"/>
    <cellStyle name="Accent1 - 60% 2" xfId="110"/>
    <cellStyle name="Accent1 - 60% 3" xfId="111"/>
    <cellStyle name="Accent1 - 60% 4" xfId="112"/>
    <cellStyle name="Accent1 - 60% 5" xfId="113"/>
    <cellStyle name="Accent1 - 60% 6" xfId="114"/>
    <cellStyle name="Accent1_акции по годам 2009-2012" xfId="115"/>
    <cellStyle name="Accent2" xfId="116"/>
    <cellStyle name="Accent2 - 20%" xfId="117"/>
    <cellStyle name="Accent2 - 20% 2" xfId="118"/>
    <cellStyle name="Accent2 - 20% 3" xfId="119"/>
    <cellStyle name="Accent2 - 20% 4" xfId="120"/>
    <cellStyle name="Accent2 - 20% 5" xfId="121"/>
    <cellStyle name="Accent2 - 20% 6" xfId="122"/>
    <cellStyle name="Accent2 - 40%" xfId="123"/>
    <cellStyle name="Accent2 - 40% 2" xfId="124"/>
    <cellStyle name="Accent2 - 40% 3" xfId="125"/>
    <cellStyle name="Accent2 - 40% 4" xfId="126"/>
    <cellStyle name="Accent2 - 40% 5" xfId="127"/>
    <cellStyle name="Accent2 - 40% 6" xfId="128"/>
    <cellStyle name="Accent2 - 60%" xfId="129"/>
    <cellStyle name="Accent2 - 60% 2" xfId="130"/>
    <cellStyle name="Accent2 - 60% 3" xfId="131"/>
    <cellStyle name="Accent2 - 60% 4" xfId="132"/>
    <cellStyle name="Accent2 - 60% 5" xfId="133"/>
    <cellStyle name="Accent2 - 60% 6" xfId="134"/>
    <cellStyle name="Accent2_акции по годам 2009-2012" xfId="135"/>
    <cellStyle name="Accent3" xfId="136"/>
    <cellStyle name="Accent3 - 20%" xfId="137"/>
    <cellStyle name="Accent3 - 20% 2" xfId="138"/>
    <cellStyle name="Accent3 - 20% 3" xfId="139"/>
    <cellStyle name="Accent3 - 20% 4" xfId="140"/>
    <cellStyle name="Accent3 - 20% 5" xfId="141"/>
    <cellStyle name="Accent3 - 20% 6" xfId="142"/>
    <cellStyle name="Accent3 - 40%" xfId="143"/>
    <cellStyle name="Accent3 - 40% 2" xfId="144"/>
    <cellStyle name="Accent3 - 40% 3" xfId="145"/>
    <cellStyle name="Accent3 - 40% 4" xfId="146"/>
    <cellStyle name="Accent3 - 40% 5" xfId="147"/>
    <cellStyle name="Accent3 - 40% 6" xfId="148"/>
    <cellStyle name="Accent3 - 60%" xfId="149"/>
    <cellStyle name="Accent3 - 60% 2" xfId="150"/>
    <cellStyle name="Accent3 - 60% 3" xfId="151"/>
    <cellStyle name="Accent3 - 60% 4" xfId="152"/>
    <cellStyle name="Accent3 - 60% 5" xfId="153"/>
    <cellStyle name="Accent3 - 60% 6" xfId="154"/>
    <cellStyle name="Accent3_7-р" xfId="155"/>
    <cellStyle name="Accent4" xfId="156"/>
    <cellStyle name="Accent4 - 20%" xfId="157"/>
    <cellStyle name="Accent4 - 20% 2" xfId="158"/>
    <cellStyle name="Accent4 - 20% 3" xfId="159"/>
    <cellStyle name="Accent4 - 20% 4" xfId="160"/>
    <cellStyle name="Accent4 - 20% 5" xfId="161"/>
    <cellStyle name="Accent4 - 20% 6" xfId="162"/>
    <cellStyle name="Accent4 - 40%" xfId="163"/>
    <cellStyle name="Accent4 - 40% 2" xfId="164"/>
    <cellStyle name="Accent4 - 40% 3" xfId="165"/>
    <cellStyle name="Accent4 - 40% 4" xfId="166"/>
    <cellStyle name="Accent4 - 40% 5" xfId="167"/>
    <cellStyle name="Accent4 - 40% 6" xfId="168"/>
    <cellStyle name="Accent4 - 60%" xfId="169"/>
    <cellStyle name="Accent4 - 60% 2" xfId="170"/>
    <cellStyle name="Accent4 - 60% 3" xfId="171"/>
    <cellStyle name="Accent4 - 60% 4" xfId="172"/>
    <cellStyle name="Accent4 - 60% 5" xfId="173"/>
    <cellStyle name="Accent4 - 60% 6" xfId="174"/>
    <cellStyle name="Accent4_7-р" xfId="175"/>
    <cellStyle name="Accent5" xfId="176"/>
    <cellStyle name="Accent5 - 20%" xfId="177"/>
    <cellStyle name="Accent5 - 20% 2" xfId="178"/>
    <cellStyle name="Accent5 - 20% 3" xfId="179"/>
    <cellStyle name="Accent5 - 20% 4" xfId="180"/>
    <cellStyle name="Accent5 - 20% 5" xfId="181"/>
    <cellStyle name="Accent5 - 20% 6" xfId="182"/>
    <cellStyle name="Accent5 - 40%" xfId="183"/>
    <cellStyle name="Accent5 - 60%" xfId="184"/>
    <cellStyle name="Accent5 - 60% 2" xfId="185"/>
    <cellStyle name="Accent5 - 60% 3" xfId="186"/>
    <cellStyle name="Accent5 - 60% 4" xfId="187"/>
    <cellStyle name="Accent5 - 60% 5" xfId="188"/>
    <cellStyle name="Accent5 - 60% 6" xfId="189"/>
    <cellStyle name="Accent5_7-р" xfId="190"/>
    <cellStyle name="Accent6" xfId="191"/>
    <cellStyle name="Accent6 - 20%" xfId="192"/>
    <cellStyle name="Accent6 - 40%" xfId="193"/>
    <cellStyle name="Accent6 - 40% 2" xfId="194"/>
    <cellStyle name="Accent6 - 40% 3" xfId="195"/>
    <cellStyle name="Accent6 - 40% 4" xfId="196"/>
    <cellStyle name="Accent6 - 40% 5" xfId="197"/>
    <cellStyle name="Accent6 - 40% 6" xfId="198"/>
    <cellStyle name="Accent6 - 60%" xfId="199"/>
    <cellStyle name="Accent6 - 60% 2" xfId="200"/>
    <cellStyle name="Accent6 - 60% 3" xfId="201"/>
    <cellStyle name="Accent6 - 60% 4" xfId="202"/>
    <cellStyle name="Accent6 - 60% 5" xfId="203"/>
    <cellStyle name="Accent6 - 60% 6" xfId="204"/>
    <cellStyle name="Accent6_7-р" xfId="205"/>
    <cellStyle name="Annotations Cell - PerformancePoint" xfId="206"/>
    <cellStyle name="Arial007000001514155735" xfId="207"/>
    <cellStyle name="Arial007000001514155735 2" xfId="208"/>
    <cellStyle name="Arial0070000015536870911" xfId="209"/>
    <cellStyle name="Arial0070000015536870911 2" xfId="210"/>
    <cellStyle name="Arial007000001565535" xfId="211"/>
    <cellStyle name="Arial007000001565535 2" xfId="212"/>
    <cellStyle name="Arial0110010000536870911" xfId="213"/>
    <cellStyle name="Arial01101000015536870911" xfId="214"/>
    <cellStyle name="Arial017010000536870911" xfId="215"/>
    <cellStyle name="Arial018000000536870911" xfId="216"/>
    <cellStyle name="Arial10170100015536870911" xfId="217"/>
    <cellStyle name="Arial10170100015536870911 2" xfId="218"/>
    <cellStyle name="Arial107000000536870911" xfId="219"/>
    <cellStyle name="Arial107000001514155735" xfId="220"/>
    <cellStyle name="Arial107000001514155735 2" xfId="221"/>
    <cellStyle name="Arial107000001514155735FMT" xfId="222"/>
    <cellStyle name="Arial107000001514155735FMT 2" xfId="223"/>
    <cellStyle name="Arial1070000015536870911" xfId="224"/>
    <cellStyle name="Arial1070000015536870911 2" xfId="225"/>
    <cellStyle name="Arial1070000015536870911FMT" xfId="226"/>
    <cellStyle name="Arial1070000015536870911FMT 2" xfId="227"/>
    <cellStyle name="Arial107000001565535" xfId="228"/>
    <cellStyle name="Arial107000001565535 2" xfId="229"/>
    <cellStyle name="Arial107000001565535FMT" xfId="230"/>
    <cellStyle name="Arial107000001565535FMT 2" xfId="231"/>
    <cellStyle name="Arial117100000536870911" xfId="232"/>
    <cellStyle name="Arial118000000536870911" xfId="233"/>
    <cellStyle name="Arial2110100000536870911" xfId="234"/>
    <cellStyle name="Arial21101000015536870911" xfId="235"/>
    <cellStyle name="Arial2170000015536870911" xfId="236"/>
    <cellStyle name="Arial2170000015536870911 2" xfId="237"/>
    <cellStyle name="Arial2170000015536870911FMT" xfId="238"/>
    <cellStyle name="Arial2170000015536870911FMT 2" xfId="239"/>
    <cellStyle name="Bad" xfId="240"/>
    <cellStyle name="Calc Currency (0)" xfId="241"/>
    <cellStyle name="Calc Currency (2)" xfId="242"/>
    <cellStyle name="Calc Percent (0)" xfId="243"/>
    <cellStyle name="Calc Percent (1)" xfId="244"/>
    <cellStyle name="Calc Percent (2)" xfId="245"/>
    <cellStyle name="Calc Units (0)" xfId="246"/>
    <cellStyle name="Calc Units (1)" xfId="247"/>
    <cellStyle name="Calc Units (2)" xfId="248"/>
    <cellStyle name="Calculation" xfId="249"/>
    <cellStyle name="Check Cell" xfId="250"/>
    <cellStyle name="Comma [00]" xfId="251"/>
    <cellStyle name="Comma 2" xfId="252"/>
    <cellStyle name="Comma 3" xfId="253"/>
    <cellStyle name="Currency [00]" xfId="254"/>
    <cellStyle name="Data Cell - PerformancePoint" xfId="255"/>
    <cellStyle name="Data Entry Cell - PerformancePoint" xfId="256"/>
    <cellStyle name="Date Short" xfId="257"/>
    <cellStyle name="Default 1" xfId="258"/>
    <cellStyle name="Dezimal [0]_PERSONAL" xfId="259"/>
    <cellStyle name="Dezimal_PERSONAL" xfId="260"/>
    <cellStyle name="Emphasis 1" xfId="261"/>
    <cellStyle name="Emphasis 1 2" xfId="262"/>
    <cellStyle name="Emphasis 1 3" xfId="263"/>
    <cellStyle name="Emphasis 1 4" xfId="264"/>
    <cellStyle name="Emphasis 1 5" xfId="265"/>
    <cellStyle name="Emphasis 1 6" xfId="266"/>
    <cellStyle name="Emphasis 2" xfId="267"/>
    <cellStyle name="Emphasis 2 2" xfId="268"/>
    <cellStyle name="Emphasis 2 3" xfId="269"/>
    <cellStyle name="Emphasis 2 4" xfId="270"/>
    <cellStyle name="Emphasis 2 5" xfId="271"/>
    <cellStyle name="Emphasis 2 6" xfId="272"/>
    <cellStyle name="Emphasis 3" xfId="273"/>
    <cellStyle name="Enter Currency (0)" xfId="274"/>
    <cellStyle name="Enter Currency (2)" xfId="275"/>
    <cellStyle name="Enter Units (0)" xfId="276"/>
    <cellStyle name="Enter Units (1)" xfId="277"/>
    <cellStyle name="Enter Units (2)" xfId="278"/>
    <cellStyle name="Euro" xfId="279"/>
    <cellStyle name="Explanatory Text" xfId="280"/>
    <cellStyle name="Good" xfId="281"/>
    <cellStyle name="Good 2" xfId="282"/>
    <cellStyle name="Good 3" xfId="283"/>
    <cellStyle name="Good 4" xfId="284"/>
    <cellStyle name="Good_7-р_Из_Системы" xfId="285"/>
    <cellStyle name="Header1" xfId="286"/>
    <cellStyle name="Header2" xfId="287"/>
    <cellStyle name="Heading 1" xfId="288"/>
    <cellStyle name="Heading 2" xfId="289"/>
    <cellStyle name="Heading 3" xfId="290"/>
    <cellStyle name="Heading 4" xfId="291"/>
    <cellStyle name="Input" xfId="292"/>
    <cellStyle name="Link Currency (0)" xfId="293"/>
    <cellStyle name="Link Currency (2)" xfId="294"/>
    <cellStyle name="Link Units (0)" xfId="295"/>
    <cellStyle name="Link Units (1)" xfId="296"/>
    <cellStyle name="Link Units (2)" xfId="297"/>
    <cellStyle name="Linked Cell" xfId="298"/>
    <cellStyle name="Locked Cell - PerformancePoint" xfId="299"/>
    <cellStyle name="Neutral" xfId="300"/>
    <cellStyle name="Neutral 2" xfId="301"/>
    <cellStyle name="Neutral 3" xfId="302"/>
    <cellStyle name="Neutral 4" xfId="303"/>
    <cellStyle name="Neutral_7-р_Из_Системы" xfId="304"/>
    <cellStyle name="Norma11l" xfId="305"/>
    <cellStyle name="Normal 2" xfId="306"/>
    <cellStyle name="Normal 2 2" xfId="307"/>
    <cellStyle name="Normal 3" xfId="308"/>
    <cellStyle name="Normal 4" xfId="309"/>
    <cellStyle name="Normal 5" xfId="310"/>
    <cellStyle name="Normal_macro 2012 var 1" xfId="311"/>
    <cellStyle name="Note" xfId="312"/>
    <cellStyle name="Note 2" xfId="313"/>
    <cellStyle name="Note 3" xfId="314"/>
    <cellStyle name="Note 4" xfId="315"/>
    <cellStyle name="Note_7-р_Из_Системы" xfId="316"/>
    <cellStyle name="Output" xfId="317"/>
    <cellStyle name="Percent [0]" xfId="318"/>
    <cellStyle name="Percent [00]" xfId="319"/>
    <cellStyle name="Percent 2" xfId="320"/>
    <cellStyle name="Percent 3" xfId="321"/>
    <cellStyle name="PrePop Currency (0)" xfId="322"/>
    <cellStyle name="PrePop Currency (2)" xfId="323"/>
    <cellStyle name="PrePop Units (0)" xfId="324"/>
    <cellStyle name="PrePop Units (1)" xfId="325"/>
    <cellStyle name="PrePop Units (2)" xfId="326"/>
    <cellStyle name="SAPBEXaggData" xfId="327"/>
    <cellStyle name="SAPBEXaggData 2" xfId="328"/>
    <cellStyle name="SAPBEXaggData 3" xfId="329"/>
    <cellStyle name="SAPBEXaggData 4" xfId="330"/>
    <cellStyle name="SAPBEXaggData 5" xfId="331"/>
    <cellStyle name="SAPBEXaggData 6" xfId="332"/>
    <cellStyle name="SAPBEXaggDataEmph" xfId="333"/>
    <cellStyle name="SAPBEXaggDataEmph 2" xfId="334"/>
    <cellStyle name="SAPBEXaggDataEmph 3" xfId="335"/>
    <cellStyle name="SAPBEXaggDataEmph 4" xfId="336"/>
    <cellStyle name="SAPBEXaggDataEmph 5" xfId="337"/>
    <cellStyle name="SAPBEXaggDataEmph 6" xfId="338"/>
    <cellStyle name="SAPBEXaggItem" xfId="339"/>
    <cellStyle name="SAPBEXaggItem 2" xfId="340"/>
    <cellStyle name="SAPBEXaggItem 3" xfId="341"/>
    <cellStyle name="SAPBEXaggItem 4" xfId="342"/>
    <cellStyle name="SAPBEXaggItem 5" xfId="343"/>
    <cellStyle name="SAPBEXaggItem 6" xfId="344"/>
    <cellStyle name="SAPBEXaggItemX" xfId="345"/>
    <cellStyle name="SAPBEXaggItemX 2" xfId="346"/>
    <cellStyle name="SAPBEXaggItemX 3" xfId="347"/>
    <cellStyle name="SAPBEXaggItemX 4" xfId="348"/>
    <cellStyle name="SAPBEXaggItemX 5" xfId="349"/>
    <cellStyle name="SAPBEXaggItemX 6" xfId="350"/>
    <cellStyle name="SAPBEXchaText" xfId="351"/>
    <cellStyle name="SAPBEXchaText 2" xfId="352"/>
    <cellStyle name="SAPBEXchaText 3" xfId="353"/>
    <cellStyle name="SAPBEXchaText 4" xfId="354"/>
    <cellStyle name="SAPBEXchaText 5" xfId="355"/>
    <cellStyle name="SAPBEXchaText 6" xfId="356"/>
    <cellStyle name="SAPBEXchaText_Приложение_1_к_7-у-о_2009_Кв_1_ФСТ" xfId="357"/>
    <cellStyle name="SAPBEXexcBad7" xfId="358"/>
    <cellStyle name="SAPBEXexcBad7 2" xfId="359"/>
    <cellStyle name="SAPBEXexcBad7 3" xfId="360"/>
    <cellStyle name="SAPBEXexcBad7 4" xfId="361"/>
    <cellStyle name="SAPBEXexcBad7 5" xfId="362"/>
    <cellStyle name="SAPBEXexcBad7 6" xfId="363"/>
    <cellStyle name="SAPBEXexcBad8" xfId="364"/>
    <cellStyle name="SAPBEXexcBad8 2" xfId="365"/>
    <cellStyle name="SAPBEXexcBad8 3" xfId="366"/>
    <cellStyle name="SAPBEXexcBad8 4" xfId="367"/>
    <cellStyle name="SAPBEXexcBad8 5" xfId="368"/>
    <cellStyle name="SAPBEXexcBad8 6" xfId="369"/>
    <cellStyle name="SAPBEXexcBad9" xfId="370"/>
    <cellStyle name="SAPBEXexcBad9 2" xfId="371"/>
    <cellStyle name="SAPBEXexcBad9 3" xfId="372"/>
    <cellStyle name="SAPBEXexcBad9 4" xfId="373"/>
    <cellStyle name="SAPBEXexcBad9 5" xfId="374"/>
    <cellStyle name="SAPBEXexcBad9 6" xfId="375"/>
    <cellStyle name="SAPBEXexcCritical4" xfId="376"/>
    <cellStyle name="SAPBEXexcCritical4 2" xfId="377"/>
    <cellStyle name="SAPBEXexcCritical4 3" xfId="378"/>
    <cellStyle name="SAPBEXexcCritical4 4" xfId="379"/>
    <cellStyle name="SAPBEXexcCritical4 5" xfId="380"/>
    <cellStyle name="SAPBEXexcCritical4 6" xfId="381"/>
    <cellStyle name="SAPBEXexcCritical5" xfId="382"/>
    <cellStyle name="SAPBEXexcCritical5 2" xfId="383"/>
    <cellStyle name="SAPBEXexcCritical5 3" xfId="384"/>
    <cellStyle name="SAPBEXexcCritical5 4" xfId="385"/>
    <cellStyle name="SAPBEXexcCritical5 5" xfId="386"/>
    <cellStyle name="SAPBEXexcCritical5 6" xfId="387"/>
    <cellStyle name="SAPBEXexcCritical6" xfId="388"/>
    <cellStyle name="SAPBEXexcCritical6 2" xfId="389"/>
    <cellStyle name="SAPBEXexcCritical6 3" xfId="390"/>
    <cellStyle name="SAPBEXexcCritical6 4" xfId="391"/>
    <cellStyle name="SAPBEXexcCritical6 5" xfId="392"/>
    <cellStyle name="SAPBEXexcCritical6 6" xfId="393"/>
    <cellStyle name="SAPBEXexcGood1" xfId="394"/>
    <cellStyle name="SAPBEXexcGood1 2" xfId="395"/>
    <cellStyle name="SAPBEXexcGood1 3" xfId="396"/>
    <cellStyle name="SAPBEXexcGood1 4" xfId="397"/>
    <cellStyle name="SAPBEXexcGood1 5" xfId="398"/>
    <cellStyle name="SAPBEXexcGood1 6" xfId="399"/>
    <cellStyle name="SAPBEXexcGood2" xfId="400"/>
    <cellStyle name="SAPBEXexcGood2 2" xfId="401"/>
    <cellStyle name="SAPBEXexcGood2 3" xfId="402"/>
    <cellStyle name="SAPBEXexcGood2 4" xfId="403"/>
    <cellStyle name="SAPBEXexcGood2 5" xfId="404"/>
    <cellStyle name="SAPBEXexcGood2 6" xfId="405"/>
    <cellStyle name="SAPBEXexcGood3" xfId="406"/>
    <cellStyle name="SAPBEXexcGood3 2" xfId="407"/>
    <cellStyle name="SAPBEXexcGood3 3" xfId="408"/>
    <cellStyle name="SAPBEXexcGood3 4" xfId="409"/>
    <cellStyle name="SAPBEXexcGood3 5" xfId="410"/>
    <cellStyle name="SAPBEXexcGood3 6" xfId="411"/>
    <cellStyle name="SAPBEXfilterDrill" xfId="412"/>
    <cellStyle name="SAPBEXfilterDrill 2" xfId="413"/>
    <cellStyle name="SAPBEXfilterDrill 3" xfId="414"/>
    <cellStyle name="SAPBEXfilterDrill 4" xfId="415"/>
    <cellStyle name="SAPBEXfilterDrill 5" xfId="416"/>
    <cellStyle name="SAPBEXfilterDrill 6" xfId="417"/>
    <cellStyle name="SAPBEXfilterItem" xfId="418"/>
    <cellStyle name="SAPBEXfilterItem 2" xfId="419"/>
    <cellStyle name="SAPBEXfilterItem 3" xfId="420"/>
    <cellStyle name="SAPBEXfilterItem 4" xfId="421"/>
    <cellStyle name="SAPBEXfilterItem 5" xfId="422"/>
    <cellStyle name="SAPBEXfilterItem 6" xfId="423"/>
    <cellStyle name="SAPBEXfilterText" xfId="424"/>
    <cellStyle name="SAPBEXfilterText 2" xfId="425"/>
    <cellStyle name="SAPBEXfilterText 3" xfId="426"/>
    <cellStyle name="SAPBEXfilterText 4" xfId="427"/>
    <cellStyle name="SAPBEXfilterText 5" xfId="428"/>
    <cellStyle name="SAPBEXfilterText 6" xfId="429"/>
    <cellStyle name="SAPBEXformats" xfId="430"/>
    <cellStyle name="SAPBEXformats 2" xfId="431"/>
    <cellStyle name="SAPBEXformats 3" xfId="432"/>
    <cellStyle name="SAPBEXformats 4" xfId="433"/>
    <cellStyle name="SAPBEXformats 5" xfId="434"/>
    <cellStyle name="SAPBEXformats 6" xfId="435"/>
    <cellStyle name="SAPBEXheaderItem" xfId="436"/>
    <cellStyle name="SAPBEXheaderItem 2" xfId="437"/>
    <cellStyle name="SAPBEXheaderItem 3" xfId="438"/>
    <cellStyle name="SAPBEXheaderItem 4" xfId="439"/>
    <cellStyle name="SAPBEXheaderItem 5" xfId="440"/>
    <cellStyle name="SAPBEXheaderItem 6" xfId="441"/>
    <cellStyle name="SAPBEXheaderText" xfId="442"/>
    <cellStyle name="SAPBEXheaderText 2" xfId="443"/>
    <cellStyle name="SAPBEXheaderText 3" xfId="444"/>
    <cellStyle name="SAPBEXheaderText 4" xfId="445"/>
    <cellStyle name="SAPBEXheaderText 5" xfId="446"/>
    <cellStyle name="SAPBEXheaderText 6" xfId="447"/>
    <cellStyle name="SAPBEXHLevel0" xfId="448"/>
    <cellStyle name="SAPBEXHLevel0 2" xfId="449"/>
    <cellStyle name="SAPBEXHLevel0 3" xfId="450"/>
    <cellStyle name="SAPBEXHLevel0 4" xfId="451"/>
    <cellStyle name="SAPBEXHLevel0 5" xfId="452"/>
    <cellStyle name="SAPBEXHLevel0 6" xfId="453"/>
    <cellStyle name="SAPBEXHLevel0 7" xfId="454"/>
    <cellStyle name="SAPBEXHLevel0_7y-отчетная_РЖД_2009_04" xfId="455"/>
    <cellStyle name="SAPBEXHLevel0X" xfId="456"/>
    <cellStyle name="SAPBEXHLevel0X 2" xfId="457"/>
    <cellStyle name="SAPBEXHLevel0X 3" xfId="458"/>
    <cellStyle name="SAPBEXHLevel0X 4" xfId="459"/>
    <cellStyle name="SAPBEXHLevel0X 5" xfId="460"/>
    <cellStyle name="SAPBEXHLevel0X 6" xfId="461"/>
    <cellStyle name="SAPBEXHLevel0X 7" xfId="462"/>
    <cellStyle name="SAPBEXHLevel0X 8" xfId="463"/>
    <cellStyle name="SAPBEXHLevel0X 9" xfId="464"/>
    <cellStyle name="SAPBEXHLevel0X_7-р_Из_Системы" xfId="465"/>
    <cellStyle name="SAPBEXHLevel1" xfId="466"/>
    <cellStyle name="SAPBEXHLevel1 2" xfId="467"/>
    <cellStyle name="SAPBEXHLevel1 3" xfId="468"/>
    <cellStyle name="SAPBEXHLevel1 4" xfId="469"/>
    <cellStyle name="SAPBEXHLevel1 5" xfId="470"/>
    <cellStyle name="SAPBEXHLevel1 6" xfId="471"/>
    <cellStyle name="SAPBEXHLevel1 7" xfId="472"/>
    <cellStyle name="SAPBEXHLevel1_7y-отчетная_РЖД_2009_04" xfId="473"/>
    <cellStyle name="SAPBEXHLevel1X" xfId="474"/>
    <cellStyle name="SAPBEXHLevel1X 2" xfId="475"/>
    <cellStyle name="SAPBEXHLevel1X 3" xfId="476"/>
    <cellStyle name="SAPBEXHLevel1X 4" xfId="477"/>
    <cellStyle name="SAPBEXHLevel1X 5" xfId="478"/>
    <cellStyle name="SAPBEXHLevel1X 6" xfId="479"/>
    <cellStyle name="SAPBEXHLevel1X 7" xfId="480"/>
    <cellStyle name="SAPBEXHLevel1X 8" xfId="481"/>
    <cellStyle name="SAPBEXHLevel1X 9" xfId="482"/>
    <cellStyle name="SAPBEXHLevel1X_7-р_Из_Системы" xfId="483"/>
    <cellStyle name="SAPBEXHLevel2" xfId="484"/>
    <cellStyle name="SAPBEXHLevel2 2" xfId="485"/>
    <cellStyle name="SAPBEXHLevel2 3" xfId="486"/>
    <cellStyle name="SAPBEXHLevel2 4" xfId="487"/>
    <cellStyle name="SAPBEXHLevel2 5" xfId="488"/>
    <cellStyle name="SAPBEXHLevel2 6" xfId="489"/>
    <cellStyle name="SAPBEXHLevel2_Приложение_1_к_7-у-о_2009_Кв_1_ФСТ" xfId="490"/>
    <cellStyle name="SAPBEXHLevel2X" xfId="491"/>
    <cellStyle name="SAPBEXHLevel2X 2" xfId="492"/>
    <cellStyle name="SAPBEXHLevel2X 3" xfId="493"/>
    <cellStyle name="SAPBEXHLevel2X 4" xfId="494"/>
    <cellStyle name="SAPBEXHLevel2X 5" xfId="495"/>
    <cellStyle name="SAPBEXHLevel2X 6" xfId="496"/>
    <cellStyle name="SAPBEXHLevel2X 7" xfId="497"/>
    <cellStyle name="SAPBEXHLevel2X 8" xfId="498"/>
    <cellStyle name="SAPBEXHLevel2X 9" xfId="499"/>
    <cellStyle name="SAPBEXHLevel2X_7-р_Из_Системы" xfId="500"/>
    <cellStyle name="SAPBEXHLevel3" xfId="501"/>
    <cellStyle name="SAPBEXHLevel3 2" xfId="502"/>
    <cellStyle name="SAPBEXHLevel3 3" xfId="503"/>
    <cellStyle name="SAPBEXHLevel3 4" xfId="504"/>
    <cellStyle name="SAPBEXHLevel3 5" xfId="505"/>
    <cellStyle name="SAPBEXHLevel3 6" xfId="506"/>
    <cellStyle name="SAPBEXHLevel3_Приложение_1_к_7-у-о_2009_Кв_1_ФСТ" xfId="507"/>
    <cellStyle name="SAPBEXHLevel3X" xfId="508"/>
    <cellStyle name="SAPBEXHLevel3X 2" xfId="509"/>
    <cellStyle name="SAPBEXHLevel3X 3" xfId="510"/>
    <cellStyle name="SAPBEXHLevel3X 4" xfId="511"/>
    <cellStyle name="SAPBEXHLevel3X 5" xfId="512"/>
    <cellStyle name="SAPBEXHLevel3X 6" xfId="513"/>
    <cellStyle name="SAPBEXHLevel3X 7" xfId="514"/>
    <cellStyle name="SAPBEXHLevel3X 8" xfId="515"/>
    <cellStyle name="SAPBEXHLevel3X 9" xfId="516"/>
    <cellStyle name="SAPBEXHLevel3X_7-р_Из_Системы" xfId="517"/>
    <cellStyle name="SAPBEXinputData" xfId="518"/>
    <cellStyle name="SAPBEXinputData 10" xfId="519"/>
    <cellStyle name="SAPBEXinputData 2" xfId="520"/>
    <cellStyle name="SAPBEXinputData 3" xfId="521"/>
    <cellStyle name="SAPBEXinputData 4" xfId="522"/>
    <cellStyle name="SAPBEXinputData 5" xfId="523"/>
    <cellStyle name="SAPBEXinputData 6" xfId="524"/>
    <cellStyle name="SAPBEXinputData 7" xfId="525"/>
    <cellStyle name="SAPBEXinputData 8" xfId="526"/>
    <cellStyle name="SAPBEXinputData 9" xfId="527"/>
    <cellStyle name="SAPBEXinputData_7-р_Из_Системы" xfId="528"/>
    <cellStyle name="SAPBEXItemHeader" xfId="529"/>
    <cellStyle name="SAPBEXresData" xfId="530"/>
    <cellStyle name="SAPBEXresData 2" xfId="531"/>
    <cellStyle name="SAPBEXresData 3" xfId="532"/>
    <cellStyle name="SAPBEXresData 4" xfId="533"/>
    <cellStyle name="SAPBEXresData 5" xfId="534"/>
    <cellStyle name="SAPBEXresData 6" xfId="535"/>
    <cellStyle name="SAPBEXresDataEmph" xfId="536"/>
    <cellStyle name="SAPBEXresDataEmph 2" xfId="537"/>
    <cellStyle name="SAPBEXresDataEmph 2 2" xfId="538"/>
    <cellStyle name="SAPBEXresDataEmph 3" xfId="539"/>
    <cellStyle name="SAPBEXresDataEmph 3 2" xfId="540"/>
    <cellStyle name="SAPBEXresDataEmph 4" xfId="541"/>
    <cellStyle name="SAPBEXresDataEmph 4 2" xfId="542"/>
    <cellStyle name="SAPBEXresDataEmph 5" xfId="543"/>
    <cellStyle name="SAPBEXresDataEmph 5 2" xfId="544"/>
    <cellStyle name="SAPBEXresDataEmph 6" xfId="545"/>
    <cellStyle name="SAPBEXresDataEmph 6 2" xfId="546"/>
    <cellStyle name="SAPBEXresItem" xfId="547"/>
    <cellStyle name="SAPBEXresItem 2" xfId="548"/>
    <cellStyle name="SAPBEXresItem 3" xfId="549"/>
    <cellStyle name="SAPBEXresItem 4" xfId="550"/>
    <cellStyle name="SAPBEXresItem 5" xfId="551"/>
    <cellStyle name="SAPBEXresItem 6" xfId="552"/>
    <cellStyle name="SAPBEXresItemX" xfId="553"/>
    <cellStyle name="SAPBEXresItemX 2" xfId="554"/>
    <cellStyle name="SAPBEXresItemX 3" xfId="555"/>
    <cellStyle name="SAPBEXresItemX 4" xfId="556"/>
    <cellStyle name="SAPBEXresItemX 5" xfId="557"/>
    <cellStyle name="SAPBEXresItemX 6" xfId="558"/>
    <cellStyle name="SAPBEXstdData" xfId="559"/>
    <cellStyle name="SAPBEXstdData 2" xfId="560"/>
    <cellStyle name="SAPBEXstdData 3" xfId="561"/>
    <cellStyle name="SAPBEXstdData 4" xfId="562"/>
    <cellStyle name="SAPBEXstdData 5" xfId="563"/>
    <cellStyle name="SAPBEXstdData 6" xfId="564"/>
    <cellStyle name="SAPBEXstdData_Приложение_1_к_7-у-о_2009_Кв_1_ФСТ" xfId="565"/>
    <cellStyle name="SAPBEXstdDataEmph" xfId="566"/>
    <cellStyle name="SAPBEXstdDataEmph 2" xfId="567"/>
    <cellStyle name="SAPBEXstdDataEmph 3" xfId="568"/>
    <cellStyle name="SAPBEXstdDataEmph 4" xfId="569"/>
    <cellStyle name="SAPBEXstdDataEmph 5" xfId="570"/>
    <cellStyle name="SAPBEXstdDataEmph 6" xfId="571"/>
    <cellStyle name="SAPBEXstdItem" xfId="572"/>
    <cellStyle name="SAPBEXstdItem 2" xfId="573"/>
    <cellStyle name="SAPBEXstdItem 3" xfId="574"/>
    <cellStyle name="SAPBEXstdItem 4" xfId="575"/>
    <cellStyle name="SAPBEXstdItem 5" xfId="576"/>
    <cellStyle name="SAPBEXstdItem 6" xfId="577"/>
    <cellStyle name="SAPBEXstdItem 7" xfId="578"/>
    <cellStyle name="SAPBEXstdItem_7-р" xfId="579"/>
    <cellStyle name="SAPBEXstdItemX" xfId="580"/>
    <cellStyle name="SAPBEXstdItemX 2" xfId="581"/>
    <cellStyle name="SAPBEXstdItemX 3" xfId="582"/>
    <cellStyle name="SAPBEXstdItemX 4" xfId="583"/>
    <cellStyle name="SAPBEXstdItemX 5" xfId="584"/>
    <cellStyle name="SAPBEXstdItemX 6" xfId="585"/>
    <cellStyle name="SAPBEXtitle" xfId="586"/>
    <cellStyle name="SAPBEXtitle 2" xfId="587"/>
    <cellStyle name="SAPBEXtitle 3" xfId="588"/>
    <cellStyle name="SAPBEXtitle 4" xfId="589"/>
    <cellStyle name="SAPBEXtitle 5" xfId="590"/>
    <cellStyle name="SAPBEXtitle 6" xfId="591"/>
    <cellStyle name="SAPBEXunassignedItem" xfId="592"/>
    <cellStyle name="SAPBEXunassignedItem 2" xfId="593"/>
    <cellStyle name="SAPBEXundefined" xfId="594"/>
    <cellStyle name="SAPBEXundefined 2" xfId="595"/>
    <cellStyle name="SAPBEXundefined 3" xfId="596"/>
    <cellStyle name="SAPBEXundefined 4" xfId="597"/>
    <cellStyle name="SAPBEXundefined 5" xfId="598"/>
    <cellStyle name="SAPBEXundefined 6" xfId="599"/>
    <cellStyle name="Sheet Title" xfId="600"/>
    <cellStyle name="styleColumnTitles" xfId="601"/>
    <cellStyle name="styleDateRange" xfId="602"/>
    <cellStyle name="styleHidden" xfId="603"/>
    <cellStyle name="styleNormal" xfId="604"/>
    <cellStyle name="styleSeriesAttributes" xfId="605"/>
    <cellStyle name="styleSeriesData" xfId="606"/>
    <cellStyle name="styleSeriesDataForecast" xfId="607"/>
    <cellStyle name="styleSeriesDataForecastNA" xfId="608"/>
    <cellStyle name="styleSeriesDataNA" xfId="609"/>
    <cellStyle name="Text Indent A" xfId="610"/>
    <cellStyle name="Text Indent B" xfId="611"/>
    <cellStyle name="Text Indent C" xfId="612"/>
    <cellStyle name="Times New Roman0181000015536870911" xfId="613"/>
    <cellStyle name="Title" xfId="614"/>
    <cellStyle name="Total" xfId="615"/>
    <cellStyle name="Warning Text" xfId="616"/>
    <cellStyle name="Акцент1" xfId="617"/>
    <cellStyle name="Акцент1 2" xfId="618"/>
    <cellStyle name="Акцент2" xfId="619"/>
    <cellStyle name="Акцент2 2" xfId="620"/>
    <cellStyle name="Акцент3" xfId="621"/>
    <cellStyle name="Акцент3 2" xfId="622"/>
    <cellStyle name="Акцент4" xfId="623"/>
    <cellStyle name="Акцент4 2" xfId="624"/>
    <cellStyle name="Акцент5" xfId="625"/>
    <cellStyle name="Акцент5 2" xfId="626"/>
    <cellStyle name="Акцент6" xfId="627"/>
    <cellStyle name="Акцент6 2" xfId="628"/>
    <cellStyle name="Ввод " xfId="629"/>
    <cellStyle name="Ввод  2" xfId="630"/>
    <cellStyle name="Вывод" xfId="631"/>
    <cellStyle name="Вывод 2" xfId="632"/>
    <cellStyle name="Вычисление" xfId="633"/>
    <cellStyle name="Вычисление 2" xfId="634"/>
    <cellStyle name="Currency" xfId="635"/>
    <cellStyle name="Currency [0]" xfId="636"/>
    <cellStyle name="Заголовок 1" xfId="637"/>
    <cellStyle name="Заголовок 1 2" xfId="638"/>
    <cellStyle name="Заголовок 2" xfId="639"/>
    <cellStyle name="Заголовок 2 2" xfId="640"/>
    <cellStyle name="Заголовок 3" xfId="641"/>
    <cellStyle name="Заголовок 3 2" xfId="642"/>
    <cellStyle name="Заголовок 4" xfId="643"/>
    <cellStyle name="Заголовок 4 2" xfId="644"/>
    <cellStyle name="Итог" xfId="645"/>
    <cellStyle name="Итог 2" xfId="646"/>
    <cellStyle name="Контрольная ячейка" xfId="647"/>
    <cellStyle name="Контрольная ячейка 2" xfId="648"/>
    <cellStyle name="Название" xfId="649"/>
    <cellStyle name="Название 2" xfId="650"/>
    <cellStyle name="Нейтральный" xfId="651"/>
    <cellStyle name="Нейтральный 2" xfId="652"/>
    <cellStyle name="Обычный 10" xfId="653"/>
    <cellStyle name="Обычный 10 2" xfId="654"/>
    <cellStyle name="Обычный 11" xfId="655"/>
    <cellStyle name="Обычный 12" xfId="656"/>
    <cellStyle name="Обычный 12 2" xfId="657"/>
    <cellStyle name="Обычный 12 2 2" xfId="658"/>
    <cellStyle name="Обычный 12_Т-НахВТО-газ-28.09.12" xfId="659"/>
    <cellStyle name="Обычный 13" xfId="660"/>
    <cellStyle name="Обычный 14" xfId="661"/>
    <cellStyle name="Обычный 15" xfId="662"/>
    <cellStyle name="Обычный 16" xfId="663"/>
    <cellStyle name="Обычный 16 2" xfId="664"/>
    <cellStyle name="Обычный 17" xfId="665"/>
    <cellStyle name="Обычный 18" xfId="666"/>
    <cellStyle name="Обычный 19" xfId="667"/>
    <cellStyle name="Обычный 2" xfId="668"/>
    <cellStyle name="Обычный 2 10" xfId="669"/>
    <cellStyle name="Обычный 2 11" xfId="670"/>
    <cellStyle name="Обычный 2 11 2" xfId="671"/>
    <cellStyle name="Обычный 2 11_Т-НахВТО-газ-28.09.12" xfId="672"/>
    <cellStyle name="Обычный 2 12" xfId="673"/>
    <cellStyle name="Обычный 2 12 2" xfId="674"/>
    <cellStyle name="Обычный 2 12_Т-НахВТО-газ-28.09.12" xfId="675"/>
    <cellStyle name="Обычный 2 13" xfId="676"/>
    <cellStyle name="Обычный 2 14" xfId="677"/>
    <cellStyle name="Обычный 2 2" xfId="678"/>
    <cellStyle name="Обычный 2 26 2" xfId="679"/>
    <cellStyle name="Обычный 2 3" xfId="680"/>
    <cellStyle name="Обычный 2 4" xfId="681"/>
    <cellStyle name="Обычный 2 5" xfId="682"/>
    <cellStyle name="Обычный 2 6" xfId="683"/>
    <cellStyle name="Обычный 2 7" xfId="684"/>
    <cellStyle name="Обычный 2 8" xfId="685"/>
    <cellStyle name="Обычный 2 9" xfId="686"/>
    <cellStyle name="Обычный 2_Т-НахВТО-газ-28.09.12" xfId="687"/>
    <cellStyle name="Обычный 20" xfId="688"/>
    <cellStyle name="Обычный 21" xfId="689"/>
    <cellStyle name="Обычный 22" xfId="690"/>
    <cellStyle name="Обычный 23" xfId="691"/>
    <cellStyle name="Обычный 24" xfId="692"/>
    <cellStyle name="Обычный 25" xfId="693"/>
    <cellStyle name="Обычный 26" xfId="694"/>
    <cellStyle name="Обычный 27" xfId="695"/>
    <cellStyle name="Обычный 28" xfId="696"/>
    <cellStyle name="Обычный 29" xfId="697"/>
    <cellStyle name="Обычный 3" xfId="698"/>
    <cellStyle name="Обычный 3 2" xfId="699"/>
    <cellStyle name="Обычный 3 2 2" xfId="700"/>
    <cellStyle name="Обычный 3 2 2 2" xfId="701"/>
    <cellStyle name="Обычный 3 21" xfId="702"/>
    <cellStyle name="Обычный 3 3" xfId="703"/>
    <cellStyle name="Обычный 3 4" xfId="704"/>
    <cellStyle name="Обычный 3 5" xfId="705"/>
    <cellStyle name="Обычный 3 6" xfId="706"/>
    <cellStyle name="Обычный 3_RZD_2009-2030_macromodel_090518" xfId="707"/>
    <cellStyle name="Обычный 30" xfId="708"/>
    <cellStyle name="Обычный 31" xfId="709"/>
    <cellStyle name="Обычный 4" xfId="710"/>
    <cellStyle name="Обычный 4 2" xfId="711"/>
    <cellStyle name="Обычный 4 2 2" xfId="712"/>
    <cellStyle name="Обычный 4 2 3" xfId="713"/>
    <cellStyle name="Обычный 4 2_Т-НахВТО-газ-28.09.12" xfId="714"/>
    <cellStyle name="Обычный 4 3" xfId="715"/>
    <cellStyle name="Обычный 4 4" xfId="716"/>
    <cellStyle name="Обычный 4_ЦФ запрос2008-2009" xfId="717"/>
    <cellStyle name="Обычный 5" xfId="718"/>
    <cellStyle name="Обычный 5 2" xfId="719"/>
    <cellStyle name="Обычный 6" xfId="720"/>
    <cellStyle name="Обычный 6 2" xfId="721"/>
    <cellStyle name="Обычный 6 2 2" xfId="722"/>
    <cellStyle name="Обычный 6 2 2 2" xfId="723"/>
    <cellStyle name="Обычный 6 2 2 2 2" xfId="724"/>
    <cellStyle name="Обычный 6 2 2 2 2 2" xfId="725"/>
    <cellStyle name="Обычный 6 2 2 2 2 2 2" xfId="726"/>
    <cellStyle name="Обычный 6 2 2 2 2 2 3" xfId="727"/>
    <cellStyle name="Обычный 6 2 2 2 2 3" xfId="728"/>
    <cellStyle name="Обычный 6 2 2 2 2 4" xfId="729"/>
    <cellStyle name="Обычный 6 2 2 2 3" xfId="730"/>
    <cellStyle name="Обычный 6 2 2 2 3 2" xfId="731"/>
    <cellStyle name="Обычный 6 2 2 2 3 3" xfId="732"/>
    <cellStyle name="Обычный 6 2 2 2 4" xfId="733"/>
    <cellStyle name="Обычный 6 2 2 2 5" xfId="734"/>
    <cellStyle name="Обычный 6 2 2 3" xfId="735"/>
    <cellStyle name="Обычный 6 2 2 3 2" xfId="736"/>
    <cellStyle name="Обычный 6 2 2 3 2 2" xfId="737"/>
    <cellStyle name="Обычный 6 2 2 3 2 3" xfId="738"/>
    <cellStyle name="Обычный 6 2 2 3 3" xfId="739"/>
    <cellStyle name="Обычный 6 2 2 3 4" xfId="740"/>
    <cellStyle name="Обычный 6 2 2 4" xfId="741"/>
    <cellStyle name="Обычный 6 2 2 4 2" xfId="742"/>
    <cellStyle name="Обычный 6 2 2 4 2 2" xfId="743"/>
    <cellStyle name="Обычный 6 2 2 4 2 3" xfId="744"/>
    <cellStyle name="Обычный 6 2 2 4 3" xfId="745"/>
    <cellStyle name="Обычный 6 2 2 4 4" xfId="746"/>
    <cellStyle name="Обычный 6 2 2 5" xfId="747"/>
    <cellStyle name="Обычный 6 2 2 5 2" xfId="748"/>
    <cellStyle name="Обычный 6 2 2 5 3" xfId="749"/>
    <cellStyle name="Обычный 6 2 2 6" xfId="750"/>
    <cellStyle name="Обычный 6 2 2 7" xfId="751"/>
    <cellStyle name="Обычный 6 2 2 8" xfId="752"/>
    <cellStyle name="Обычный 6 2 3" xfId="753"/>
    <cellStyle name="Обычный 6 2 3 2" xfId="754"/>
    <cellStyle name="Обычный 6 2 3 2 2" xfId="755"/>
    <cellStyle name="Обычный 6 2 3 2 2 2" xfId="756"/>
    <cellStyle name="Обычный 6 2 3 2 2 2 2" xfId="757"/>
    <cellStyle name="Обычный 6 2 3 2 2 2 3" xfId="758"/>
    <cellStyle name="Обычный 6 2 3 2 2 3" xfId="759"/>
    <cellStyle name="Обычный 6 2 3 2 2 4" xfId="760"/>
    <cellStyle name="Обычный 6 2 3 2 3" xfId="761"/>
    <cellStyle name="Обычный 6 2 3 2 3 2" xfId="762"/>
    <cellStyle name="Обычный 6 2 3 2 3 3" xfId="763"/>
    <cellStyle name="Обычный 6 2 3 2 4" xfId="764"/>
    <cellStyle name="Обычный 6 2 3 2 5" xfId="765"/>
    <cellStyle name="Обычный 6 2 3 3" xfId="766"/>
    <cellStyle name="Обычный 6 2 3 3 2" xfId="767"/>
    <cellStyle name="Обычный 6 2 3 3 2 2" xfId="768"/>
    <cellStyle name="Обычный 6 2 3 3 2 3" xfId="769"/>
    <cellStyle name="Обычный 6 2 3 3 3" xfId="770"/>
    <cellStyle name="Обычный 6 2 3 3 4" xfId="771"/>
    <cellStyle name="Обычный 6 2 3 4" xfId="772"/>
    <cellStyle name="Обычный 6 2 3 4 2" xfId="773"/>
    <cellStyle name="Обычный 6 2 3 4 2 2" xfId="774"/>
    <cellStyle name="Обычный 6 2 3 4 2 3" xfId="775"/>
    <cellStyle name="Обычный 6 2 3 4 3" xfId="776"/>
    <cellStyle name="Обычный 6 2 3 4 4" xfId="777"/>
    <cellStyle name="Обычный 6 2 3 5" xfId="778"/>
    <cellStyle name="Обычный 6 2 3 5 2" xfId="779"/>
    <cellStyle name="Обычный 6 2 3 5 3" xfId="780"/>
    <cellStyle name="Обычный 6 2 3 6" xfId="781"/>
    <cellStyle name="Обычный 6 2 3 7" xfId="782"/>
    <cellStyle name="Обычный 6 2 3 8" xfId="783"/>
    <cellStyle name="Обычный 6 2 4" xfId="784"/>
    <cellStyle name="Обычный 6 2 4 2" xfId="785"/>
    <cellStyle name="Обычный 6 2 4 2 2" xfId="786"/>
    <cellStyle name="Обычный 6 2 4 2 3" xfId="787"/>
    <cellStyle name="Обычный 6 2 4 3" xfId="788"/>
    <cellStyle name="Обычный 6 2 4 4" xfId="789"/>
    <cellStyle name="Обычный 6 2 5" xfId="790"/>
    <cellStyle name="Обычный 6 2 5 2" xfId="791"/>
    <cellStyle name="Обычный 6 2 5 2 2" xfId="792"/>
    <cellStyle name="Обычный 6 2 5 2 3" xfId="793"/>
    <cellStyle name="Обычный 6 2 5 3" xfId="794"/>
    <cellStyle name="Обычный 6 2 5 4" xfId="795"/>
    <cellStyle name="Обычный 6 2 6" xfId="796"/>
    <cellStyle name="Обычный 6 2 6 2" xfId="797"/>
    <cellStyle name="Обычный 6 2 6 3" xfId="798"/>
    <cellStyle name="Обычный 6 2 7" xfId="799"/>
    <cellStyle name="Обычный 6 2 8" xfId="800"/>
    <cellStyle name="Обычный 6 2 9" xfId="801"/>
    <cellStyle name="Обычный 6 3" xfId="802"/>
    <cellStyle name="Обычный 6 3 2" xfId="803"/>
    <cellStyle name="Обычный 6 3 2 2" xfId="804"/>
    <cellStyle name="Обычный 6 3 2 3" xfId="805"/>
    <cellStyle name="Обычный 6 3 3" xfId="806"/>
    <cellStyle name="Обычный 6 3 4" xfId="807"/>
    <cellStyle name="Обычный 6 4" xfId="808"/>
    <cellStyle name="Обычный 6 4 2" xfId="809"/>
    <cellStyle name="Обычный 6 4 2 2" xfId="810"/>
    <cellStyle name="Обычный 6 4 2 3" xfId="811"/>
    <cellStyle name="Обычный 6 4 3" xfId="812"/>
    <cellStyle name="Обычный 6 4 4" xfId="813"/>
    <cellStyle name="Обычный 6 5" xfId="814"/>
    <cellStyle name="Обычный 6 5 2" xfId="815"/>
    <cellStyle name="Обычный 6 5 3" xfId="816"/>
    <cellStyle name="Обычный 6 6" xfId="817"/>
    <cellStyle name="Обычный 6 7" xfId="818"/>
    <cellStyle name="Обычный 6 8" xfId="819"/>
    <cellStyle name="Обычный 6 9" xfId="820"/>
    <cellStyle name="Обычный 7" xfId="821"/>
    <cellStyle name="Обычный 7 2" xfId="822"/>
    <cellStyle name="Обычный 7 2 2" xfId="823"/>
    <cellStyle name="Обычный 7 2 2 2" xfId="824"/>
    <cellStyle name="Обычный 7 2 2 2 2" xfId="825"/>
    <cellStyle name="Обычный 7 2 2 2 3" xfId="826"/>
    <cellStyle name="Обычный 7 2 2 3" xfId="827"/>
    <cellStyle name="Обычный 7 2 2 4" xfId="828"/>
    <cellStyle name="Обычный 7 2 3" xfId="829"/>
    <cellStyle name="Обычный 7 2 3 2" xfId="830"/>
    <cellStyle name="Обычный 7 2 3 2 2" xfId="831"/>
    <cellStyle name="Обычный 7 2 3 2 3" xfId="832"/>
    <cellStyle name="Обычный 7 2 3 3" xfId="833"/>
    <cellStyle name="Обычный 7 2 3 4" xfId="834"/>
    <cellStyle name="Обычный 7 2 4" xfId="835"/>
    <cellStyle name="Обычный 7 2 4 2" xfId="836"/>
    <cellStyle name="Обычный 7 2 4 3" xfId="837"/>
    <cellStyle name="Обычный 7 2 5" xfId="838"/>
    <cellStyle name="Обычный 7 2 6" xfId="839"/>
    <cellStyle name="Обычный 7 2 7" xfId="840"/>
    <cellStyle name="Обычный 7 3" xfId="841"/>
    <cellStyle name="Обычный 8" xfId="842"/>
    <cellStyle name="Обычный 8 2" xfId="843"/>
    <cellStyle name="Обычный 9" xfId="844"/>
    <cellStyle name="Обычный 9 2" xfId="845"/>
    <cellStyle name="Обычный 9 2 2" xfId="846"/>
    <cellStyle name="Обычный 9 2 2 2" xfId="847"/>
    <cellStyle name="Обычный 9 2 2 3" xfId="848"/>
    <cellStyle name="Обычный 9 2 2 4" xfId="849"/>
    <cellStyle name="Обычный 9 2 3" xfId="850"/>
    <cellStyle name="Обычный 9 2 4" xfId="851"/>
    <cellStyle name="Обычный 9 3" xfId="852"/>
    <cellStyle name="Обычный 9 3 2" xfId="853"/>
    <cellStyle name="Обычный 9 3 3" xfId="854"/>
    <cellStyle name="Обычный 9 3 4" xfId="855"/>
    <cellStyle name="Обычный 9 4" xfId="856"/>
    <cellStyle name="Обычный 9 5" xfId="857"/>
    <cellStyle name="Обычный 9 6" xfId="858"/>
    <cellStyle name="Обычный_Форматы по компаниям_last" xfId="859"/>
    <cellStyle name="Плохой" xfId="860"/>
    <cellStyle name="Плохой 2" xfId="861"/>
    <cellStyle name="Пояснение" xfId="862"/>
    <cellStyle name="Пояснение 2" xfId="863"/>
    <cellStyle name="Примечание" xfId="864"/>
    <cellStyle name="Примечание 2" xfId="865"/>
    <cellStyle name="Percent" xfId="866"/>
    <cellStyle name="Процентный 10" xfId="867"/>
    <cellStyle name="Процентный 11" xfId="868"/>
    <cellStyle name="Процентный 12" xfId="869"/>
    <cellStyle name="Процентный 13" xfId="870"/>
    <cellStyle name="Процентный 14" xfId="871"/>
    <cellStyle name="Процентный 2" xfId="872"/>
    <cellStyle name="Процентный 2 2" xfId="873"/>
    <cellStyle name="Процентный 2 2 2" xfId="874"/>
    <cellStyle name="Процентный 2 3" xfId="875"/>
    <cellStyle name="Процентный 3" xfId="876"/>
    <cellStyle name="Процентный 3 2" xfId="877"/>
    <cellStyle name="Процентный 4" xfId="878"/>
    <cellStyle name="Процентный 5" xfId="879"/>
    <cellStyle name="Процентный 6" xfId="880"/>
    <cellStyle name="Процентный 7" xfId="881"/>
    <cellStyle name="Процентный 8" xfId="882"/>
    <cellStyle name="Процентный 9" xfId="883"/>
    <cellStyle name="Сверхулин" xfId="884"/>
    <cellStyle name="Связанная ячейка" xfId="885"/>
    <cellStyle name="Связанная ячейка 2" xfId="886"/>
    <cellStyle name="Стиль 1" xfId="887"/>
    <cellStyle name="Стиль 1 2" xfId="888"/>
    <cellStyle name="Стиль 1 3" xfId="889"/>
    <cellStyle name="Стиль 1 4" xfId="890"/>
    <cellStyle name="Стиль 1 5" xfId="891"/>
    <cellStyle name="Стиль 1 6" xfId="892"/>
    <cellStyle name="Стиль 1 7" xfId="893"/>
    <cellStyle name="Стиль 1_Книга2" xfId="894"/>
    <cellStyle name="ТаблицаТекст" xfId="895"/>
    <cellStyle name="Текст предупреждения" xfId="896"/>
    <cellStyle name="Текст предупреждения 2" xfId="897"/>
    <cellStyle name="Тысячи [0]_Chart1 (Sales &amp; Costs)" xfId="898"/>
    <cellStyle name="Тысячи_Chart1 (Sales &amp; Costs)" xfId="899"/>
    <cellStyle name="Comma" xfId="900"/>
    <cellStyle name="Comma [0]" xfId="901"/>
    <cellStyle name="Финансовый 10" xfId="902"/>
    <cellStyle name="Финансовый 11" xfId="903"/>
    <cellStyle name="Финансовый 12" xfId="904"/>
    <cellStyle name="Финансовый 13" xfId="905"/>
    <cellStyle name="Финансовый 14" xfId="906"/>
    <cellStyle name="Финансовый 15" xfId="907"/>
    <cellStyle name="Финансовый 16" xfId="908"/>
    <cellStyle name="Финансовый 17" xfId="909"/>
    <cellStyle name="Финансовый 2" xfId="910"/>
    <cellStyle name="Финансовый 2 10" xfId="911"/>
    <cellStyle name="Финансовый 2 11" xfId="912"/>
    <cellStyle name="Финансовый 2 2" xfId="913"/>
    <cellStyle name="Финансовый 2 2 2" xfId="914"/>
    <cellStyle name="Финансовый 2 2 2 2" xfId="915"/>
    <cellStyle name="Финансовый 2 2 2 2 2" xfId="916"/>
    <cellStyle name="Финансовый 2 2 2 3" xfId="917"/>
    <cellStyle name="Финансовый 2 2 3" xfId="918"/>
    <cellStyle name="Финансовый 2 2 4" xfId="919"/>
    <cellStyle name="Финансовый 2 2 5" xfId="920"/>
    <cellStyle name="Финансовый 2 3" xfId="921"/>
    <cellStyle name="Финансовый 2 3 2" xfId="922"/>
    <cellStyle name="Финансовый 2 3 2 2" xfId="923"/>
    <cellStyle name="Финансовый 2 3 2 3" xfId="924"/>
    <cellStyle name="Финансовый 2 3 3" xfId="925"/>
    <cellStyle name="Финансовый 2 3 4" xfId="926"/>
    <cellStyle name="Финансовый 2 3 5" xfId="927"/>
    <cellStyle name="Финансовый 2 4" xfId="928"/>
    <cellStyle name="Финансовый 2 4 2" xfId="929"/>
    <cellStyle name="Финансовый 2 4 3" xfId="930"/>
    <cellStyle name="Финансовый 2 4 4" xfId="931"/>
    <cellStyle name="Финансовый 2 5" xfId="932"/>
    <cellStyle name="Финансовый 2 5 2" xfId="933"/>
    <cellStyle name="Финансовый 2 6" xfId="934"/>
    <cellStyle name="Финансовый 2 6 2" xfId="935"/>
    <cellStyle name="Финансовый 2 7" xfId="936"/>
    <cellStyle name="Финансовый 2 7 2" xfId="937"/>
    <cellStyle name="Финансовый 2 8" xfId="938"/>
    <cellStyle name="Финансовый 2 9" xfId="939"/>
    <cellStyle name="Финансовый 3" xfId="940"/>
    <cellStyle name="Финансовый 3 2" xfId="941"/>
    <cellStyle name="Финансовый 3 2 2" xfId="942"/>
    <cellStyle name="Финансовый 3 2 2 2" xfId="943"/>
    <cellStyle name="Финансовый 3 2 2 3" xfId="944"/>
    <cellStyle name="Финансовый 3 2 3" xfId="945"/>
    <cellStyle name="Финансовый 3 2 4" xfId="946"/>
    <cellStyle name="Финансовый 3 3" xfId="947"/>
    <cellStyle name="Финансовый 3 3 2" xfId="948"/>
    <cellStyle name="Финансовый 3 3 2 2" xfId="949"/>
    <cellStyle name="Финансовый 3 3 2 3" xfId="950"/>
    <cellStyle name="Финансовый 3 3 3" xfId="951"/>
    <cellStyle name="Финансовый 3 3 4" xfId="952"/>
    <cellStyle name="Финансовый 3 4" xfId="953"/>
    <cellStyle name="Финансовый 3 4 2" xfId="954"/>
    <cellStyle name="Финансовый 3 4 3" xfId="955"/>
    <cellStyle name="Финансовый 3 5" xfId="956"/>
    <cellStyle name="Финансовый 3 6" xfId="957"/>
    <cellStyle name="Финансовый 3 7" xfId="958"/>
    <cellStyle name="Финансовый 3 8" xfId="959"/>
    <cellStyle name="Финансовый 4" xfId="960"/>
    <cellStyle name="Финансовый 5" xfId="961"/>
    <cellStyle name="Финансовый 6" xfId="962"/>
    <cellStyle name="Финансовый 7" xfId="963"/>
    <cellStyle name="Финансовый 8" xfId="964"/>
    <cellStyle name="Финансовый 9" xfId="965"/>
    <cellStyle name="Хороший" xfId="966"/>
    <cellStyle name="Хороший 2" xfId="9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FD6E5"/>
      <rgbColor rgb="00008000"/>
      <rgbColor rgb="00000080"/>
      <rgbColor rgb="00548235"/>
      <rgbColor rgb="00800080"/>
      <rgbColor rgb="0000B0F0"/>
      <rgbColor rgb="00C0C0C0"/>
      <rgbColor rgb="00808080"/>
      <rgbColor rgb="009999FF"/>
      <rgbColor rgb="00993366"/>
      <rgbColor rgb="00FFFFCC"/>
      <rgbColor rgb="00CCFFFF"/>
      <rgbColor rgb="00A5D8FF"/>
      <rgbColor rgb="00FF8080"/>
      <rgbColor rgb="000066CC"/>
      <rgbColor rgb="00CCCCFF"/>
      <rgbColor rgb="00002060"/>
      <rgbColor rgb="00FEA596"/>
      <rgbColor rgb="00E6FF00"/>
      <rgbColor rgb="0030EFF0"/>
      <rgbColor rgb="00B2B2FF"/>
      <rgbColor rgb="0023FF23"/>
      <rgbColor rgb="0066B28C"/>
      <rgbColor rgb="003F3FFF"/>
      <rgbColor rgb="0000CCFF"/>
      <rgbColor rgb="00EFEFF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92D050"/>
      <rgbColor rgb="00993300"/>
      <rgbColor rgb="00B0B0B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2"/>
    <pageSetUpPr fitToPage="1"/>
  </sheetPr>
  <dimension ref="A1:AW34"/>
  <sheetViews>
    <sheetView showGridLines="0" view="pageBreakPreview" zoomScale="55" zoomScaleSheetLayoutView="55" zoomScalePageLayoutView="0" workbookViewId="0" topLeftCell="A13">
      <selection activeCell="F17" sqref="F17:G17"/>
    </sheetView>
  </sheetViews>
  <sheetFormatPr defaultColWidth="9.140625" defaultRowHeight="12.75"/>
  <cols>
    <col min="1" max="1" width="20.28125" style="1" customWidth="1"/>
    <col min="2" max="2" width="43.28125" style="1" customWidth="1"/>
    <col min="3" max="3" width="31.7109375" style="1" customWidth="1"/>
    <col min="4" max="5" width="12.140625" style="1" customWidth="1"/>
    <col min="6" max="7" width="12.140625" style="2" customWidth="1"/>
    <col min="8" max="11" width="12.140625" style="1" customWidth="1"/>
    <col min="12" max="13" width="12.140625" style="3" customWidth="1"/>
    <col min="14" max="45" width="12.140625" style="1" customWidth="1"/>
    <col min="46" max="16384" width="9.140625" style="1" customWidth="1"/>
  </cols>
  <sheetData>
    <row r="1" spans="47:49" ht="18.75">
      <c r="AU1" s="402" t="s">
        <v>0</v>
      </c>
      <c r="AV1" s="402"/>
      <c r="AW1" s="402"/>
    </row>
    <row r="2" spans="10:49" ht="18.75" customHeight="1">
      <c r="J2" s="4"/>
      <c r="K2" s="403"/>
      <c r="L2" s="403"/>
      <c r="M2" s="403"/>
      <c r="N2" s="403"/>
      <c r="O2" s="4"/>
      <c r="AU2" s="402" t="s">
        <v>1</v>
      </c>
      <c r="AV2" s="402"/>
      <c r="AW2" s="402"/>
    </row>
    <row r="3" spans="10:49" ht="18.75">
      <c r="J3" s="5"/>
      <c r="K3" s="5"/>
      <c r="L3" s="6"/>
      <c r="M3" s="6"/>
      <c r="N3" s="5"/>
      <c r="O3" s="5"/>
      <c r="AU3" s="402" t="s">
        <v>2</v>
      </c>
      <c r="AV3" s="402"/>
      <c r="AW3" s="402"/>
    </row>
    <row r="4" spans="1:49" ht="18.75">
      <c r="A4" s="404" t="s">
        <v>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row>
    <row r="5" spans="1:49" ht="18.75">
      <c r="A5" s="404" t="s">
        <v>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spans="1:45" ht="18.75">
      <c r="A6" s="7"/>
      <c r="B6" s="7"/>
      <c r="C6" s="7"/>
      <c r="D6" s="7"/>
      <c r="E6" s="7"/>
      <c r="F6" s="8"/>
      <c r="G6" s="8"/>
      <c r="H6" s="7"/>
      <c r="I6" s="7"/>
      <c r="J6" s="7"/>
      <c r="K6" s="7"/>
      <c r="L6" s="9"/>
      <c r="M6" s="9"/>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9"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spans="1:49"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2">
      <c r="A9" s="10"/>
    </row>
    <row r="10" spans="1:49" ht="18.75">
      <c r="A10" s="404" t="s">
        <v>7</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spans="1:45" ht="18.75">
      <c r="A11" s="11"/>
      <c r="B11" s="11"/>
      <c r="C11" s="11"/>
      <c r="D11" s="11"/>
      <c r="E11" s="11"/>
      <c r="F11" s="12"/>
      <c r="G11" s="12"/>
      <c r="H11" s="11"/>
      <c r="I11" s="11"/>
      <c r="J11" s="11"/>
      <c r="K11" s="11"/>
      <c r="L11" s="13"/>
      <c r="M11" s="13"/>
      <c r="N11" s="11"/>
      <c r="O11" s="11"/>
      <c r="P11" s="14"/>
      <c r="Q11" s="14"/>
      <c r="R11" s="14"/>
      <c r="S11" s="14"/>
      <c r="T11" s="14"/>
      <c r="U11" s="14"/>
      <c r="V11" s="14"/>
      <c r="W11" s="14"/>
      <c r="X11" s="14"/>
      <c r="Y11" s="14"/>
      <c r="Z11" s="14"/>
      <c r="AA11" s="14"/>
      <c r="AB11" s="14"/>
      <c r="AC11" s="14"/>
      <c r="AD11" s="14"/>
      <c r="AE11" s="14"/>
      <c r="AF11" s="14"/>
      <c r="AG11" s="14"/>
      <c r="AH11" s="11"/>
      <c r="AI11" s="11"/>
      <c r="AJ11" s="11"/>
      <c r="AK11" s="11"/>
      <c r="AL11" s="11"/>
      <c r="AM11" s="11"/>
      <c r="AN11" s="11"/>
      <c r="AO11" s="11"/>
      <c r="AP11" s="11"/>
      <c r="AQ11" s="11"/>
      <c r="AR11" s="11"/>
      <c r="AS11" s="11"/>
    </row>
    <row r="12" spans="1:49" s="5" customFormat="1"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row>
    <row r="13" spans="1:49" s="5" customFormat="1" ht="15.75">
      <c r="A13" s="407" t="s">
        <v>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5" s="5" customFormat="1" ht="18.75">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row>
    <row r="15" spans="1:49" s="16" customFormat="1" ht="15.75" customHeight="1">
      <c r="A15" s="409" t="s">
        <v>10</v>
      </c>
      <c r="B15" s="409" t="s">
        <v>11</v>
      </c>
      <c r="C15" s="409" t="s">
        <v>12</v>
      </c>
      <c r="D15" s="409" t="s">
        <v>13</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pans="1:49" ht="63" customHeight="1">
      <c r="A16" s="409"/>
      <c r="B16" s="409"/>
      <c r="C16" s="409"/>
      <c r="D16" s="409" t="s">
        <v>14</v>
      </c>
      <c r="E16" s="409"/>
      <c r="F16" s="409"/>
      <c r="G16" s="409"/>
      <c r="H16" s="409"/>
      <c r="I16" s="409"/>
      <c r="J16" s="409"/>
      <c r="K16" s="409"/>
      <c r="L16" s="409"/>
      <c r="M16" s="409"/>
      <c r="N16" s="409"/>
      <c r="O16" s="409"/>
      <c r="P16" s="409"/>
      <c r="Q16" s="409"/>
      <c r="R16" s="409"/>
      <c r="S16" s="409"/>
      <c r="T16" s="409" t="s">
        <v>15</v>
      </c>
      <c r="U16" s="409"/>
      <c r="V16" s="409"/>
      <c r="W16" s="409"/>
      <c r="X16" s="409"/>
      <c r="Y16" s="409"/>
      <c r="Z16" s="409"/>
      <c r="AA16" s="409"/>
      <c r="AB16" s="409"/>
      <c r="AC16" s="409"/>
      <c r="AD16" s="409" t="s">
        <v>16</v>
      </c>
      <c r="AE16" s="409"/>
      <c r="AF16" s="409"/>
      <c r="AG16" s="409"/>
      <c r="AH16" s="409" t="s">
        <v>17</v>
      </c>
      <c r="AI16" s="409"/>
      <c r="AJ16" s="409"/>
      <c r="AK16" s="409"/>
      <c r="AL16" s="409" t="s">
        <v>18</v>
      </c>
      <c r="AM16" s="409"/>
      <c r="AN16" s="409"/>
      <c r="AO16" s="409"/>
      <c r="AP16" s="409"/>
      <c r="AQ16" s="409"/>
      <c r="AR16" s="409" t="s">
        <v>19</v>
      </c>
      <c r="AS16" s="409"/>
      <c r="AT16" s="409"/>
      <c r="AU16" s="409"/>
      <c r="AV16" s="409" t="s">
        <v>20</v>
      </c>
      <c r="AW16" s="409"/>
    </row>
    <row r="17" spans="1:49" s="19" customFormat="1" ht="192" customHeight="1">
      <c r="A17" s="409"/>
      <c r="B17" s="409"/>
      <c r="C17" s="409"/>
      <c r="D17" s="410" t="s">
        <v>21</v>
      </c>
      <c r="E17" s="410"/>
      <c r="F17" s="411" t="s">
        <v>22</v>
      </c>
      <c r="G17" s="411"/>
      <c r="H17" s="410" t="s">
        <v>23</v>
      </c>
      <c r="I17" s="410"/>
      <c r="J17" s="410" t="s">
        <v>24</v>
      </c>
      <c r="K17" s="410"/>
      <c r="L17" s="412" t="s">
        <v>25</v>
      </c>
      <c r="M17" s="412"/>
      <c r="N17" s="410" t="s">
        <v>26</v>
      </c>
      <c r="O17" s="410"/>
      <c r="P17" s="410" t="s">
        <v>27</v>
      </c>
      <c r="Q17" s="410"/>
      <c r="R17" s="410" t="s">
        <v>28</v>
      </c>
      <c r="S17" s="410"/>
      <c r="T17" s="410" t="s">
        <v>29</v>
      </c>
      <c r="U17" s="410"/>
      <c r="V17" s="410" t="s">
        <v>30</v>
      </c>
      <c r="W17" s="410"/>
      <c r="X17" s="410" t="s">
        <v>31</v>
      </c>
      <c r="Y17" s="410"/>
      <c r="Z17" s="410" t="s">
        <v>32</v>
      </c>
      <c r="AA17" s="410"/>
      <c r="AB17" s="410" t="s">
        <v>33</v>
      </c>
      <c r="AC17" s="410"/>
      <c r="AD17" s="410" t="s">
        <v>34</v>
      </c>
      <c r="AE17" s="410"/>
      <c r="AF17" s="410" t="s">
        <v>35</v>
      </c>
      <c r="AG17" s="410"/>
      <c r="AH17" s="410" t="s">
        <v>36</v>
      </c>
      <c r="AI17" s="410"/>
      <c r="AJ17" s="410" t="s">
        <v>37</v>
      </c>
      <c r="AK17" s="410"/>
      <c r="AL17" s="410" t="s">
        <v>38</v>
      </c>
      <c r="AM17" s="410"/>
      <c r="AN17" s="410" t="s">
        <v>39</v>
      </c>
      <c r="AO17" s="410"/>
      <c r="AP17" s="410" t="s">
        <v>40</v>
      </c>
      <c r="AQ17" s="410"/>
      <c r="AR17" s="410" t="s">
        <v>41</v>
      </c>
      <c r="AS17" s="410"/>
      <c r="AT17" s="410" t="s">
        <v>42</v>
      </c>
      <c r="AU17" s="410"/>
      <c r="AV17" s="410" t="s">
        <v>43</v>
      </c>
      <c r="AW17" s="410"/>
    </row>
    <row r="18" spans="1:49" ht="128.25" customHeight="1">
      <c r="A18" s="409"/>
      <c r="B18" s="409"/>
      <c r="C18" s="409"/>
      <c r="D18" s="17" t="s">
        <v>44</v>
      </c>
      <c r="E18" s="17" t="s">
        <v>45</v>
      </c>
      <c r="F18" s="18" t="s">
        <v>44</v>
      </c>
      <c r="G18" s="18" t="s">
        <v>45</v>
      </c>
      <c r="H18" s="17" t="s">
        <v>44</v>
      </c>
      <c r="I18" s="17" t="s">
        <v>45</v>
      </c>
      <c r="J18" s="17" t="s">
        <v>44</v>
      </c>
      <c r="K18" s="17" t="s">
        <v>45</v>
      </c>
      <c r="L18" s="324" t="s">
        <v>44</v>
      </c>
      <c r="M18" s="324" t="s">
        <v>45</v>
      </c>
      <c r="N18" s="17" t="s">
        <v>44</v>
      </c>
      <c r="O18" s="17" t="s">
        <v>45</v>
      </c>
      <c r="P18" s="17" t="s">
        <v>44</v>
      </c>
      <c r="Q18" s="17" t="s">
        <v>45</v>
      </c>
      <c r="R18" s="17" t="s">
        <v>44</v>
      </c>
      <c r="S18" s="17" t="s">
        <v>45</v>
      </c>
      <c r="T18" s="17" t="s">
        <v>44</v>
      </c>
      <c r="U18" s="17" t="s">
        <v>45</v>
      </c>
      <c r="V18" s="17" t="s">
        <v>44</v>
      </c>
      <c r="W18" s="17" t="s">
        <v>45</v>
      </c>
      <c r="X18" s="17" t="s">
        <v>44</v>
      </c>
      <c r="Y18" s="17" t="s">
        <v>45</v>
      </c>
      <c r="Z18" s="17" t="s">
        <v>44</v>
      </c>
      <c r="AA18" s="17" t="s">
        <v>45</v>
      </c>
      <c r="AB18" s="17" t="s">
        <v>44</v>
      </c>
      <c r="AC18" s="17" t="s">
        <v>45</v>
      </c>
      <c r="AD18" s="17" t="s">
        <v>44</v>
      </c>
      <c r="AE18" s="17" t="s">
        <v>45</v>
      </c>
      <c r="AF18" s="17" t="s">
        <v>44</v>
      </c>
      <c r="AG18" s="17" t="s">
        <v>45</v>
      </c>
      <c r="AH18" s="17" t="s">
        <v>44</v>
      </c>
      <c r="AI18" s="17" t="s">
        <v>45</v>
      </c>
      <c r="AJ18" s="17" t="s">
        <v>44</v>
      </c>
      <c r="AK18" s="17" t="s">
        <v>45</v>
      </c>
      <c r="AL18" s="17" t="s">
        <v>44</v>
      </c>
      <c r="AM18" s="17" t="s">
        <v>45</v>
      </c>
      <c r="AN18" s="17" t="s">
        <v>44</v>
      </c>
      <c r="AO18" s="17" t="s">
        <v>45</v>
      </c>
      <c r="AP18" s="17" t="s">
        <v>44</v>
      </c>
      <c r="AQ18" s="17" t="s">
        <v>45</v>
      </c>
      <c r="AR18" s="17" t="s">
        <v>44</v>
      </c>
      <c r="AS18" s="17" t="s">
        <v>45</v>
      </c>
      <c r="AT18" s="17" t="s">
        <v>44</v>
      </c>
      <c r="AU18" s="17" t="s">
        <v>45</v>
      </c>
      <c r="AV18" s="17" t="s">
        <v>44</v>
      </c>
      <c r="AW18" s="17" t="s">
        <v>45</v>
      </c>
    </row>
    <row r="19" spans="1:49" s="23" customFormat="1" ht="15.75">
      <c r="A19" s="20">
        <v>1</v>
      </c>
      <c r="B19" s="21">
        <v>2</v>
      </c>
      <c r="C19" s="20">
        <v>3</v>
      </c>
      <c r="D19" s="21" t="s">
        <v>46</v>
      </c>
      <c r="E19" s="21" t="s">
        <v>47</v>
      </c>
      <c r="F19" s="22" t="s">
        <v>48</v>
      </c>
      <c r="G19" s="22" t="s">
        <v>49</v>
      </c>
      <c r="H19" s="21" t="s">
        <v>50</v>
      </c>
      <c r="I19" s="21" t="s">
        <v>51</v>
      </c>
      <c r="J19" s="21" t="s">
        <v>52</v>
      </c>
      <c r="K19" s="21" t="s">
        <v>53</v>
      </c>
      <c r="L19" s="325" t="s">
        <v>54</v>
      </c>
      <c r="M19" s="325" t="s">
        <v>55</v>
      </c>
      <c r="N19" s="21" t="s">
        <v>56</v>
      </c>
      <c r="O19" s="21" t="s">
        <v>57</v>
      </c>
      <c r="P19" s="21" t="s">
        <v>58</v>
      </c>
      <c r="Q19" s="21" t="s">
        <v>59</v>
      </c>
      <c r="R19" s="21" t="s">
        <v>60</v>
      </c>
      <c r="S19" s="21" t="s">
        <v>61</v>
      </c>
      <c r="T19" s="21" t="s">
        <v>62</v>
      </c>
      <c r="U19" s="21" t="s">
        <v>63</v>
      </c>
      <c r="V19" s="21" t="s">
        <v>64</v>
      </c>
      <c r="W19" s="21" t="s">
        <v>65</v>
      </c>
      <c r="X19" s="21" t="s">
        <v>66</v>
      </c>
      <c r="Y19" s="21" t="s">
        <v>67</v>
      </c>
      <c r="Z19" s="21" t="s">
        <v>68</v>
      </c>
      <c r="AA19" s="21" t="s">
        <v>69</v>
      </c>
      <c r="AB19" s="21" t="s">
        <v>70</v>
      </c>
      <c r="AC19" s="21" t="s">
        <v>71</v>
      </c>
      <c r="AD19" s="21" t="s">
        <v>72</v>
      </c>
      <c r="AE19" s="21" t="s">
        <v>73</v>
      </c>
      <c r="AF19" s="21" t="s">
        <v>74</v>
      </c>
      <c r="AG19" s="21" t="s">
        <v>75</v>
      </c>
      <c r="AH19" s="21" t="s">
        <v>76</v>
      </c>
      <c r="AI19" s="21" t="s">
        <v>77</v>
      </c>
      <c r="AJ19" s="21" t="s">
        <v>78</v>
      </c>
      <c r="AK19" s="21" t="s">
        <v>79</v>
      </c>
      <c r="AL19" s="21" t="s">
        <v>80</v>
      </c>
      <c r="AM19" s="21" t="s">
        <v>81</v>
      </c>
      <c r="AN19" s="21" t="s">
        <v>82</v>
      </c>
      <c r="AO19" s="21" t="s">
        <v>83</v>
      </c>
      <c r="AP19" s="21" t="s">
        <v>84</v>
      </c>
      <c r="AQ19" s="21" t="s">
        <v>85</v>
      </c>
      <c r="AR19" s="21" t="s">
        <v>86</v>
      </c>
      <c r="AS19" s="21" t="s">
        <v>87</v>
      </c>
      <c r="AT19" s="21" t="s">
        <v>88</v>
      </c>
      <c r="AU19" s="21" t="s">
        <v>89</v>
      </c>
      <c r="AV19" s="21" t="s">
        <v>90</v>
      </c>
      <c r="AW19" s="21" t="s">
        <v>91</v>
      </c>
    </row>
    <row r="20" spans="1:49" s="304" customFormat="1" ht="31.5">
      <c r="A20" s="297">
        <v>0</v>
      </c>
      <c r="B20" s="298" t="s">
        <v>92</v>
      </c>
      <c r="C20" s="299" t="s">
        <v>93</v>
      </c>
      <c r="D20" s="300">
        <v>0</v>
      </c>
      <c r="E20" s="300">
        <v>0</v>
      </c>
      <c r="F20" s="300">
        <v>0</v>
      </c>
      <c r="G20" s="300">
        <v>0</v>
      </c>
      <c r="H20" s="300">
        <v>0</v>
      </c>
      <c r="I20" s="300">
        <v>0</v>
      </c>
      <c r="J20" s="300">
        <f>J22</f>
        <v>1.904</v>
      </c>
      <c r="K20" s="300">
        <f>K22</f>
        <v>1.904</v>
      </c>
      <c r="L20" s="300">
        <v>1.2</v>
      </c>
      <c r="M20" s="300">
        <v>1.2</v>
      </c>
      <c r="N20" s="300">
        <v>0</v>
      </c>
      <c r="O20" s="300">
        <v>0</v>
      </c>
      <c r="P20" s="300" t="s">
        <v>94</v>
      </c>
      <c r="Q20" s="300">
        <v>0</v>
      </c>
      <c r="R20" s="301" t="s">
        <v>94</v>
      </c>
      <c r="S20" s="301" t="s">
        <v>94</v>
      </c>
      <c r="T20" s="300" t="s">
        <v>94</v>
      </c>
      <c r="U20" s="300">
        <v>0</v>
      </c>
      <c r="V20" s="300">
        <f>V21</f>
        <v>4.27</v>
      </c>
      <c r="W20" s="300">
        <v>4.27</v>
      </c>
      <c r="X20" s="302" t="s">
        <v>94</v>
      </c>
      <c r="Y20" s="300">
        <v>0</v>
      </c>
      <c r="Z20" s="302" t="s">
        <v>94</v>
      </c>
      <c r="AA20" s="300">
        <v>0</v>
      </c>
      <c r="AB20" s="301" t="s">
        <v>94</v>
      </c>
      <c r="AC20" s="301" t="s">
        <v>94</v>
      </c>
      <c r="AD20" s="301" t="s">
        <v>94</v>
      </c>
      <c r="AE20" s="301" t="s">
        <v>94</v>
      </c>
      <c r="AF20" s="301" t="s">
        <v>94</v>
      </c>
      <c r="AG20" s="301" t="s">
        <v>94</v>
      </c>
      <c r="AH20" s="301" t="s">
        <v>94</v>
      </c>
      <c r="AI20" s="300">
        <v>0</v>
      </c>
      <c r="AJ20" s="302" t="s">
        <v>94</v>
      </c>
      <c r="AK20" s="300">
        <v>0</v>
      </c>
      <c r="AL20" s="300" t="s">
        <v>94</v>
      </c>
      <c r="AM20" s="300">
        <v>0</v>
      </c>
      <c r="AN20" s="300" t="s">
        <v>94</v>
      </c>
      <c r="AO20" s="300">
        <v>0</v>
      </c>
      <c r="AP20" s="300" t="s">
        <v>94</v>
      </c>
      <c r="AQ20" s="300">
        <v>0</v>
      </c>
      <c r="AR20" s="300" t="s">
        <v>94</v>
      </c>
      <c r="AS20" s="300">
        <v>0</v>
      </c>
      <c r="AT20" s="303">
        <f>AT33</f>
        <v>2.995</v>
      </c>
      <c r="AU20" s="303">
        <f>AU33</f>
        <v>2.995</v>
      </c>
      <c r="AV20" s="300" t="s">
        <v>94</v>
      </c>
      <c r="AW20" s="300">
        <v>0</v>
      </c>
    </row>
    <row r="21" spans="1:49" s="311" customFormat="1" ht="31.5">
      <c r="A21" s="305" t="s">
        <v>95</v>
      </c>
      <c r="B21" s="306" t="s">
        <v>96</v>
      </c>
      <c r="C21" s="307" t="s">
        <v>93</v>
      </c>
      <c r="D21" s="300">
        <v>0</v>
      </c>
      <c r="E21" s="308">
        <v>0</v>
      </c>
      <c r="F21" s="308">
        <v>0</v>
      </c>
      <c r="G21" s="308">
        <v>0</v>
      </c>
      <c r="H21" s="300">
        <v>0</v>
      </c>
      <c r="I21" s="308">
        <v>0</v>
      </c>
      <c r="J21" s="308">
        <v>0</v>
      </c>
      <c r="K21" s="308">
        <v>0</v>
      </c>
      <c r="L21" s="308">
        <v>0</v>
      </c>
      <c r="M21" s="308">
        <v>0</v>
      </c>
      <c r="N21" s="308">
        <v>0</v>
      </c>
      <c r="O21" s="308">
        <v>0</v>
      </c>
      <c r="P21" s="300" t="s">
        <v>94</v>
      </c>
      <c r="Q21" s="308">
        <v>0</v>
      </c>
      <c r="R21" s="301" t="s">
        <v>94</v>
      </c>
      <c r="S21" s="301" t="s">
        <v>94</v>
      </c>
      <c r="T21" s="300" t="s">
        <v>94</v>
      </c>
      <c r="U21" s="308">
        <v>0</v>
      </c>
      <c r="V21" s="308">
        <f>V24</f>
        <v>4.27</v>
      </c>
      <c r="W21" s="308">
        <v>4.27</v>
      </c>
      <c r="X21" s="302" t="s">
        <v>94</v>
      </c>
      <c r="Y21" s="308">
        <v>0</v>
      </c>
      <c r="Z21" s="302" t="s">
        <v>94</v>
      </c>
      <c r="AA21" s="308">
        <v>0</v>
      </c>
      <c r="AB21" s="309" t="s">
        <v>94</v>
      </c>
      <c r="AC21" s="309" t="s">
        <v>94</v>
      </c>
      <c r="AD21" s="309" t="s">
        <v>94</v>
      </c>
      <c r="AE21" s="309" t="s">
        <v>94</v>
      </c>
      <c r="AF21" s="309" t="s">
        <v>94</v>
      </c>
      <c r="AG21" s="309" t="s">
        <v>94</v>
      </c>
      <c r="AH21" s="309" t="s">
        <v>94</v>
      </c>
      <c r="AI21" s="308">
        <v>0</v>
      </c>
      <c r="AJ21" s="302" t="s">
        <v>94</v>
      </c>
      <c r="AK21" s="308">
        <v>0</v>
      </c>
      <c r="AL21" s="300" t="s">
        <v>94</v>
      </c>
      <c r="AM21" s="308">
        <v>0</v>
      </c>
      <c r="AN21" s="300" t="s">
        <v>94</v>
      </c>
      <c r="AO21" s="308">
        <v>0</v>
      </c>
      <c r="AP21" s="300" t="s">
        <v>94</v>
      </c>
      <c r="AQ21" s="308">
        <v>0</v>
      </c>
      <c r="AR21" s="300" t="s">
        <v>94</v>
      </c>
      <c r="AS21" s="308">
        <v>0</v>
      </c>
      <c r="AT21" s="310">
        <v>0</v>
      </c>
      <c r="AU21" s="308">
        <v>0</v>
      </c>
      <c r="AV21" s="300" t="s">
        <v>94</v>
      </c>
      <c r="AW21" s="308">
        <v>0</v>
      </c>
    </row>
    <row r="22" spans="1:49" s="311" customFormat="1" ht="31.5">
      <c r="A22" s="305" t="s">
        <v>97</v>
      </c>
      <c r="B22" s="306" t="s">
        <v>98</v>
      </c>
      <c r="C22" s="307" t="s">
        <v>93</v>
      </c>
      <c r="D22" s="300">
        <v>0</v>
      </c>
      <c r="E22" s="308">
        <v>0</v>
      </c>
      <c r="F22" s="308">
        <v>0</v>
      </c>
      <c r="G22" s="308">
        <v>0</v>
      </c>
      <c r="H22" s="300">
        <v>0</v>
      </c>
      <c r="I22" s="308">
        <v>0</v>
      </c>
      <c r="J22" s="308">
        <f>J24</f>
        <v>1.904</v>
      </c>
      <c r="K22" s="308">
        <f>K24</f>
        <v>1.904</v>
      </c>
      <c r="L22" s="308">
        <v>1.2</v>
      </c>
      <c r="M22" s="308">
        <v>1.2</v>
      </c>
      <c r="N22" s="308">
        <v>0</v>
      </c>
      <c r="O22" s="308">
        <v>0</v>
      </c>
      <c r="P22" s="300" t="s">
        <v>94</v>
      </c>
      <c r="Q22" s="308">
        <v>0</v>
      </c>
      <c r="R22" s="301" t="s">
        <v>94</v>
      </c>
      <c r="S22" s="301" t="s">
        <v>94</v>
      </c>
      <c r="T22" s="300" t="s">
        <v>94</v>
      </c>
      <c r="U22" s="308">
        <v>0</v>
      </c>
      <c r="V22" s="308">
        <v>0</v>
      </c>
      <c r="W22" s="308">
        <v>0</v>
      </c>
      <c r="X22" s="302" t="s">
        <v>94</v>
      </c>
      <c r="Y22" s="308">
        <v>0</v>
      </c>
      <c r="Z22" s="302" t="s">
        <v>94</v>
      </c>
      <c r="AA22" s="308">
        <v>0</v>
      </c>
      <c r="AB22" s="309" t="s">
        <v>94</v>
      </c>
      <c r="AC22" s="309" t="s">
        <v>94</v>
      </c>
      <c r="AD22" s="309" t="s">
        <v>94</v>
      </c>
      <c r="AE22" s="309" t="s">
        <v>94</v>
      </c>
      <c r="AF22" s="309" t="s">
        <v>94</v>
      </c>
      <c r="AG22" s="309" t="s">
        <v>94</v>
      </c>
      <c r="AH22" s="309" t="s">
        <v>94</v>
      </c>
      <c r="AI22" s="308">
        <v>0</v>
      </c>
      <c r="AJ22" s="302" t="s">
        <v>94</v>
      </c>
      <c r="AK22" s="308">
        <v>0</v>
      </c>
      <c r="AL22" s="300" t="s">
        <v>94</v>
      </c>
      <c r="AM22" s="308">
        <v>0</v>
      </c>
      <c r="AN22" s="300" t="s">
        <v>94</v>
      </c>
      <c r="AO22" s="308">
        <v>0</v>
      </c>
      <c r="AP22" s="300" t="s">
        <v>94</v>
      </c>
      <c r="AQ22" s="308">
        <v>0</v>
      </c>
      <c r="AR22" s="300" t="s">
        <v>94</v>
      </c>
      <c r="AS22" s="308">
        <v>0</v>
      </c>
      <c r="AT22" s="310">
        <v>0</v>
      </c>
      <c r="AU22" s="308">
        <v>0</v>
      </c>
      <c r="AV22" s="300" t="s">
        <v>94</v>
      </c>
      <c r="AW22" s="308">
        <v>0</v>
      </c>
    </row>
    <row r="23" spans="1:49" s="311" customFormat="1" ht="31.5">
      <c r="A23" s="305" t="s">
        <v>99</v>
      </c>
      <c r="B23" s="306" t="s">
        <v>100</v>
      </c>
      <c r="C23" s="307" t="s">
        <v>93</v>
      </c>
      <c r="D23" s="300">
        <v>0</v>
      </c>
      <c r="E23" s="308">
        <v>0</v>
      </c>
      <c r="F23" s="308">
        <v>0</v>
      </c>
      <c r="G23" s="308">
        <v>0</v>
      </c>
      <c r="H23" s="300">
        <v>0</v>
      </c>
      <c r="I23" s="308">
        <v>0</v>
      </c>
      <c r="J23" s="308">
        <v>0</v>
      </c>
      <c r="K23" s="308">
        <v>0</v>
      </c>
      <c r="L23" s="308">
        <v>0</v>
      </c>
      <c r="M23" s="308">
        <v>0</v>
      </c>
      <c r="N23" s="308">
        <v>0</v>
      </c>
      <c r="O23" s="308">
        <v>0</v>
      </c>
      <c r="P23" s="300" t="s">
        <v>94</v>
      </c>
      <c r="Q23" s="308">
        <v>0</v>
      </c>
      <c r="R23" s="301" t="s">
        <v>94</v>
      </c>
      <c r="S23" s="301" t="s">
        <v>94</v>
      </c>
      <c r="T23" s="300" t="s">
        <v>94</v>
      </c>
      <c r="U23" s="308">
        <v>0</v>
      </c>
      <c r="V23" s="308">
        <v>0</v>
      </c>
      <c r="W23" s="308">
        <v>0</v>
      </c>
      <c r="X23" s="302" t="s">
        <v>94</v>
      </c>
      <c r="Y23" s="308">
        <v>0</v>
      </c>
      <c r="Z23" s="302" t="s">
        <v>94</v>
      </c>
      <c r="AA23" s="308">
        <v>0</v>
      </c>
      <c r="AB23" s="309" t="s">
        <v>94</v>
      </c>
      <c r="AC23" s="309" t="s">
        <v>94</v>
      </c>
      <c r="AD23" s="309" t="s">
        <v>94</v>
      </c>
      <c r="AE23" s="309" t="s">
        <v>94</v>
      </c>
      <c r="AF23" s="309" t="s">
        <v>94</v>
      </c>
      <c r="AG23" s="309" t="s">
        <v>94</v>
      </c>
      <c r="AH23" s="309" t="s">
        <v>94</v>
      </c>
      <c r="AI23" s="308">
        <v>0</v>
      </c>
      <c r="AJ23" s="302" t="s">
        <v>94</v>
      </c>
      <c r="AK23" s="308">
        <v>0</v>
      </c>
      <c r="AL23" s="300" t="s">
        <v>94</v>
      </c>
      <c r="AM23" s="308">
        <v>0</v>
      </c>
      <c r="AN23" s="300" t="s">
        <v>94</v>
      </c>
      <c r="AO23" s="308">
        <v>0</v>
      </c>
      <c r="AP23" s="300" t="s">
        <v>94</v>
      </c>
      <c r="AQ23" s="308">
        <v>0</v>
      </c>
      <c r="AR23" s="300" t="s">
        <v>94</v>
      </c>
      <c r="AS23" s="308">
        <v>0</v>
      </c>
      <c r="AT23" s="310">
        <v>2.995</v>
      </c>
      <c r="AU23" s="310">
        <v>2.995</v>
      </c>
      <c r="AV23" s="300" t="s">
        <v>94</v>
      </c>
      <c r="AW23" s="308">
        <v>0</v>
      </c>
    </row>
    <row r="24" spans="1:49" s="311" customFormat="1" ht="15.75">
      <c r="A24" s="305">
        <v>1</v>
      </c>
      <c r="B24" s="306" t="s">
        <v>101</v>
      </c>
      <c r="C24" s="307" t="s">
        <v>93</v>
      </c>
      <c r="D24" s="300">
        <v>0</v>
      </c>
      <c r="E24" s="308">
        <v>0</v>
      </c>
      <c r="F24" s="308">
        <v>0</v>
      </c>
      <c r="G24" s="308">
        <v>0</v>
      </c>
      <c r="H24" s="300">
        <v>0</v>
      </c>
      <c r="I24" s="308">
        <v>0</v>
      </c>
      <c r="J24" s="308">
        <f>J30</f>
        <v>1.904</v>
      </c>
      <c r="K24" s="308">
        <f>K30</f>
        <v>1.904</v>
      </c>
      <c r="L24" s="308">
        <v>1.2</v>
      </c>
      <c r="M24" s="308">
        <v>1.2</v>
      </c>
      <c r="N24" s="308">
        <v>0</v>
      </c>
      <c r="O24" s="308">
        <v>0</v>
      </c>
      <c r="P24" s="300" t="s">
        <v>94</v>
      </c>
      <c r="Q24" s="308">
        <v>0</v>
      </c>
      <c r="R24" s="301" t="s">
        <v>94</v>
      </c>
      <c r="S24" s="301" t="s">
        <v>94</v>
      </c>
      <c r="T24" s="300" t="s">
        <v>94</v>
      </c>
      <c r="U24" s="308">
        <v>0</v>
      </c>
      <c r="V24" s="308">
        <f>V25</f>
        <v>4.27</v>
      </c>
      <c r="W24" s="308">
        <v>4.27</v>
      </c>
      <c r="X24" s="302" t="s">
        <v>94</v>
      </c>
      <c r="Y24" s="308">
        <v>0</v>
      </c>
      <c r="Z24" s="302" t="s">
        <v>94</v>
      </c>
      <c r="AA24" s="308">
        <v>0</v>
      </c>
      <c r="AB24" s="309" t="s">
        <v>94</v>
      </c>
      <c r="AC24" s="309" t="s">
        <v>94</v>
      </c>
      <c r="AD24" s="309" t="s">
        <v>94</v>
      </c>
      <c r="AE24" s="309" t="s">
        <v>94</v>
      </c>
      <c r="AF24" s="309" t="s">
        <v>94</v>
      </c>
      <c r="AG24" s="309" t="s">
        <v>94</v>
      </c>
      <c r="AH24" s="309" t="s">
        <v>94</v>
      </c>
      <c r="AI24" s="308">
        <v>0</v>
      </c>
      <c r="AJ24" s="302" t="s">
        <v>94</v>
      </c>
      <c r="AK24" s="308">
        <v>0</v>
      </c>
      <c r="AL24" s="300" t="s">
        <v>94</v>
      </c>
      <c r="AM24" s="308">
        <v>0</v>
      </c>
      <c r="AN24" s="300" t="s">
        <v>94</v>
      </c>
      <c r="AO24" s="308">
        <v>0</v>
      </c>
      <c r="AP24" s="300" t="s">
        <v>94</v>
      </c>
      <c r="AQ24" s="308">
        <v>0</v>
      </c>
      <c r="AR24" s="300" t="s">
        <v>94</v>
      </c>
      <c r="AS24" s="308">
        <v>0</v>
      </c>
      <c r="AT24" s="310">
        <f>AT33</f>
        <v>2.995</v>
      </c>
      <c r="AU24" s="308">
        <f>AU33</f>
        <v>2.995</v>
      </c>
      <c r="AV24" s="300" t="s">
        <v>94</v>
      </c>
      <c r="AW24" s="308">
        <v>0</v>
      </c>
    </row>
    <row r="25" spans="1:49" s="304" customFormat="1" ht="47.25">
      <c r="A25" s="312" t="s">
        <v>102</v>
      </c>
      <c r="B25" s="298" t="s">
        <v>103</v>
      </c>
      <c r="C25" s="299" t="s">
        <v>93</v>
      </c>
      <c r="D25" s="300">
        <v>0</v>
      </c>
      <c r="E25" s="300">
        <v>0</v>
      </c>
      <c r="F25" s="300">
        <v>0</v>
      </c>
      <c r="G25" s="300">
        <v>0</v>
      </c>
      <c r="H25" s="300">
        <v>0</v>
      </c>
      <c r="I25" s="300">
        <v>0</v>
      </c>
      <c r="J25" s="300">
        <v>0</v>
      </c>
      <c r="K25" s="300">
        <v>0</v>
      </c>
      <c r="L25" s="300">
        <v>0</v>
      </c>
      <c r="M25" s="300">
        <v>0</v>
      </c>
      <c r="N25" s="300">
        <v>0</v>
      </c>
      <c r="O25" s="300">
        <v>0</v>
      </c>
      <c r="P25" s="300" t="s">
        <v>94</v>
      </c>
      <c r="Q25" s="300">
        <v>0</v>
      </c>
      <c r="R25" s="301" t="s">
        <v>94</v>
      </c>
      <c r="S25" s="301" t="s">
        <v>94</v>
      </c>
      <c r="T25" s="300" t="s">
        <v>94</v>
      </c>
      <c r="U25" s="300">
        <v>0</v>
      </c>
      <c r="V25" s="300">
        <f>V26</f>
        <v>4.27</v>
      </c>
      <c r="W25" s="300">
        <v>4.27</v>
      </c>
      <c r="X25" s="302" t="s">
        <v>94</v>
      </c>
      <c r="Y25" s="300">
        <v>0</v>
      </c>
      <c r="Z25" s="302" t="s">
        <v>94</v>
      </c>
      <c r="AA25" s="300">
        <v>0</v>
      </c>
      <c r="AB25" s="301" t="s">
        <v>94</v>
      </c>
      <c r="AC25" s="301" t="s">
        <v>94</v>
      </c>
      <c r="AD25" s="301" t="s">
        <v>94</v>
      </c>
      <c r="AE25" s="301" t="s">
        <v>94</v>
      </c>
      <c r="AF25" s="301" t="s">
        <v>94</v>
      </c>
      <c r="AG25" s="301" t="s">
        <v>94</v>
      </c>
      <c r="AH25" s="301" t="s">
        <v>94</v>
      </c>
      <c r="AI25" s="300">
        <v>0</v>
      </c>
      <c r="AJ25" s="302" t="s">
        <v>94</v>
      </c>
      <c r="AK25" s="300">
        <v>0</v>
      </c>
      <c r="AL25" s="300" t="s">
        <v>94</v>
      </c>
      <c r="AM25" s="300">
        <v>0</v>
      </c>
      <c r="AN25" s="300" t="s">
        <v>94</v>
      </c>
      <c r="AO25" s="300">
        <v>0</v>
      </c>
      <c r="AP25" s="300" t="s">
        <v>94</v>
      </c>
      <c r="AQ25" s="300">
        <v>0</v>
      </c>
      <c r="AR25" s="300" t="s">
        <v>94</v>
      </c>
      <c r="AS25" s="300">
        <v>0</v>
      </c>
      <c r="AT25" s="303">
        <v>0</v>
      </c>
      <c r="AU25" s="300">
        <v>0</v>
      </c>
      <c r="AV25" s="300" t="s">
        <v>94</v>
      </c>
      <c r="AW25" s="300">
        <v>0</v>
      </c>
    </row>
    <row r="26" spans="1:49" s="311" customFormat="1" ht="47.25">
      <c r="A26" s="313" t="s">
        <v>104</v>
      </c>
      <c r="B26" s="306" t="s">
        <v>105</v>
      </c>
      <c r="C26" s="307" t="s">
        <v>93</v>
      </c>
      <c r="D26" s="300">
        <v>0</v>
      </c>
      <c r="E26" s="308">
        <v>0</v>
      </c>
      <c r="F26" s="300">
        <v>0</v>
      </c>
      <c r="G26" s="308">
        <v>0</v>
      </c>
      <c r="H26" s="300">
        <v>0</v>
      </c>
      <c r="I26" s="308">
        <v>0</v>
      </c>
      <c r="J26" s="308">
        <v>0</v>
      </c>
      <c r="K26" s="308">
        <v>0</v>
      </c>
      <c r="L26" s="308">
        <v>0</v>
      </c>
      <c r="M26" s="308">
        <v>0</v>
      </c>
      <c r="N26" s="308">
        <v>0</v>
      </c>
      <c r="O26" s="308">
        <v>0</v>
      </c>
      <c r="P26" s="300" t="s">
        <v>94</v>
      </c>
      <c r="Q26" s="308">
        <v>0</v>
      </c>
      <c r="R26" s="301" t="s">
        <v>94</v>
      </c>
      <c r="S26" s="301" t="s">
        <v>94</v>
      </c>
      <c r="T26" s="300" t="s">
        <v>94</v>
      </c>
      <c r="U26" s="308">
        <v>0</v>
      </c>
      <c r="V26" s="308">
        <f>V27</f>
        <v>4.27</v>
      </c>
      <c r="W26" s="308">
        <v>4.27</v>
      </c>
      <c r="X26" s="302" t="s">
        <v>94</v>
      </c>
      <c r="Y26" s="308">
        <v>0</v>
      </c>
      <c r="Z26" s="302" t="s">
        <v>94</v>
      </c>
      <c r="AA26" s="308">
        <v>0</v>
      </c>
      <c r="AB26" s="309" t="s">
        <v>94</v>
      </c>
      <c r="AC26" s="309" t="s">
        <v>94</v>
      </c>
      <c r="AD26" s="309" t="s">
        <v>94</v>
      </c>
      <c r="AE26" s="309" t="s">
        <v>94</v>
      </c>
      <c r="AF26" s="309" t="s">
        <v>94</v>
      </c>
      <c r="AG26" s="309" t="s">
        <v>94</v>
      </c>
      <c r="AH26" s="309" t="s">
        <v>94</v>
      </c>
      <c r="AI26" s="308">
        <v>0</v>
      </c>
      <c r="AJ26" s="302" t="s">
        <v>94</v>
      </c>
      <c r="AK26" s="308">
        <v>0</v>
      </c>
      <c r="AL26" s="300" t="s">
        <v>94</v>
      </c>
      <c r="AM26" s="308">
        <v>0</v>
      </c>
      <c r="AN26" s="300" t="s">
        <v>94</v>
      </c>
      <c r="AO26" s="308">
        <v>0</v>
      </c>
      <c r="AP26" s="300" t="s">
        <v>94</v>
      </c>
      <c r="AQ26" s="308">
        <v>0</v>
      </c>
      <c r="AR26" s="300" t="s">
        <v>94</v>
      </c>
      <c r="AS26" s="308">
        <v>0</v>
      </c>
      <c r="AT26" s="310">
        <v>0</v>
      </c>
      <c r="AU26" s="308">
        <v>0</v>
      </c>
      <c r="AV26" s="300" t="s">
        <v>94</v>
      </c>
      <c r="AW26" s="308">
        <v>0</v>
      </c>
    </row>
    <row r="27" spans="1:49" s="311" customFormat="1" ht="31.5">
      <c r="A27" s="313" t="s">
        <v>106</v>
      </c>
      <c r="B27" s="306" t="s">
        <v>107</v>
      </c>
      <c r="C27" s="307" t="s">
        <v>93</v>
      </c>
      <c r="D27" s="300">
        <v>0</v>
      </c>
      <c r="E27" s="308">
        <v>0</v>
      </c>
      <c r="F27" s="300">
        <v>0</v>
      </c>
      <c r="G27" s="308">
        <v>0</v>
      </c>
      <c r="H27" s="300">
        <v>0</v>
      </c>
      <c r="I27" s="308">
        <v>0</v>
      </c>
      <c r="J27" s="308">
        <v>0</v>
      </c>
      <c r="K27" s="308">
        <v>0</v>
      </c>
      <c r="L27" s="308">
        <v>0</v>
      </c>
      <c r="M27" s="308">
        <v>0</v>
      </c>
      <c r="N27" s="308">
        <v>0</v>
      </c>
      <c r="O27" s="308">
        <v>0</v>
      </c>
      <c r="P27" s="300" t="s">
        <v>94</v>
      </c>
      <c r="Q27" s="308">
        <v>0</v>
      </c>
      <c r="R27" s="301" t="s">
        <v>94</v>
      </c>
      <c r="S27" s="301" t="s">
        <v>94</v>
      </c>
      <c r="T27" s="300" t="s">
        <v>94</v>
      </c>
      <c r="U27" s="308">
        <v>0</v>
      </c>
      <c r="V27" s="308">
        <f>V28+V29</f>
        <v>4.27</v>
      </c>
      <c r="W27" s="308">
        <v>4.27</v>
      </c>
      <c r="X27" s="302" t="s">
        <v>94</v>
      </c>
      <c r="Y27" s="308">
        <v>0</v>
      </c>
      <c r="Z27" s="302" t="s">
        <v>94</v>
      </c>
      <c r="AA27" s="308">
        <v>0</v>
      </c>
      <c r="AB27" s="309" t="s">
        <v>94</v>
      </c>
      <c r="AC27" s="309" t="s">
        <v>94</v>
      </c>
      <c r="AD27" s="309" t="s">
        <v>94</v>
      </c>
      <c r="AE27" s="309" t="s">
        <v>94</v>
      </c>
      <c r="AF27" s="309" t="s">
        <v>94</v>
      </c>
      <c r="AG27" s="309" t="s">
        <v>94</v>
      </c>
      <c r="AH27" s="309" t="s">
        <v>94</v>
      </c>
      <c r="AI27" s="308">
        <v>0</v>
      </c>
      <c r="AJ27" s="302" t="s">
        <v>94</v>
      </c>
      <c r="AK27" s="308">
        <v>0</v>
      </c>
      <c r="AL27" s="300" t="s">
        <v>94</v>
      </c>
      <c r="AM27" s="308">
        <v>0</v>
      </c>
      <c r="AN27" s="300" t="s">
        <v>94</v>
      </c>
      <c r="AO27" s="308">
        <v>0</v>
      </c>
      <c r="AP27" s="300" t="s">
        <v>94</v>
      </c>
      <c r="AQ27" s="308">
        <v>0</v>
      </c>
      <c r="AR27" s="300" t="s">
        <v>94</v>
      </c>
      <c r="AS27" s="308">
        <v>0</v>
      </c>
      <c r="AT27" s="310">
        <v>0</v>
      </c>
      <c r="AU27" s="308">
        <v>0</v>
      </c>
      <c r="AV27" s="300" t="s">
        <v>94</v>
      </c>
      <c r="AW27" s="308">
        <v>0</v>
      </c>
    </row>
    <row r="28" spans="1:49" s="304" customFormat="1" ht="47.25">
      <c r="A28" s="314" t="s">
        <v>108</v>
      </c>
      <c r="B28" s="315" t="s">
        <v>109</v>
      </c>
      <c r="C28" s="299" t="s">
        <v>93</v>
      </c>
      <c r="D28" s="300">
        <v>0</v>
      </c>
      <c r="E28" s="300">
        <v>0</v>
      </c>
      <c r="F28" s="300">
        <v>0</v>
      </c>
      <c r="G28" s="300">
        <v>0</v>
      </c>
      <c r="H28" s="300">
        <v>0</v>
      </c>
      <c r="I28" s="300">
        <v>0</v>
      </c>
      <c r="J28" s="300">
        <v>0</v>
      </c>
      <c r="K28" s="300">
        <v>0</v>
      </c>
      <c r="L28" s="300">
        <v>0</v>
      </c>
      <c r="M28" s="300">
        <v>0</v>
      </c>
      <c r="N28" s="300">
        <v>0</v>
      </c>
      <c r="O28" s="300">
        <v>0</v>
      </c>
      <c r="P28" s="300" t="s">
        <v>94</v>
      </c>
      <c r="Q28" s="300">
        <v>0</v>
      </c>
      <c r="R28" s="301" t="s">
        <v>94</v>
      </c>
      <c r="S28" s="301" t="s">
        <v>94</v>
      </c>
      <c r="T28" s="300" t="s">
        <v>94</v>
      </c>
      <c r="U28" s="300">
        <v>0</v>
      </c>
      <c r="V28" s="316" t="s">
        <v>110</v>
      </c>
      <c r="W28" s="316" t="s">
        <v>110</v>
      </c>
      <c r="X28" s="302" t="s">
        <v>94</v>
      </c>
      <c r="Y28" s="300">
        <v>0</v>
      </c>
      <c r="Z28" s="302" t="s">
        <v>94</v>
      </c>
      <c r="AA28" s="300">
        <v>0</v>
      </c>
      <c r="AB28" s="301" t="s">
        <v>94</v>
      </c>
      <c r="AC28" s="301" t="s">
        <v>94</v>
      </c>
      <c r="AD28" s="309" t="s">
        <v>94</v>
      </c>
      <c r="AE28" s="309" t="s">
        <v>94</v>
      </c>
      <c r="AF28" s="301" t="s">
        <v>94</v>
      </c>
      <c r="AG28" s="301" t="s">
        <v>94</v>
      </c>
      <c r="AH28" s="301" t="s">
        <v>94</v>
      </c>
      <c r="AI28" s="300">
        <v>0</v>
      </c>
      <c r="AJ28" s="302" t="s">
        <v>94</v>
      </c>
      <c r="AK28" s="300">
        <v>0</v>
      </c>
      <c r="AL28" s="300" t="s">
        <v>94</v>
      </c>
      <c r="AM28" s="300">
        <v>0</v>
      </c>
      <c r="AN28" s="300" t="s">
        <v>94</v>
      </c>
      <c r="AO28" s="300">
        <v>0</v>
      </c>
      <c r="AP28" s="300" t="s">
        <v>94</v>
      </c>
      <c r="AQ28" s="300">
        <v>0</v>
      </c>
      <c r="AR28" s="300" t="s">
        <v>94</v>
      </c>
      <c r="AS28" s="300">
        <v>0</v>
      </c>
      <c r="AT28" s="303">
        <v>0</v>
      </c>
      <c r="AU28" s="300">
        <v>0</v>
      </c>
      <c r="AV28" s="300" t="s">
        <v>94</v>
      </c>
      <c r="AW28" s="300">
        <v>0</v>
      </c>
    </row>
    <row r="29" spans="1:49" s="304" customFormat="1" ht="47.25">
      <c r="A29" s="314" t="s">
        <v>111</v>
      </c>
      <c r="B29" s="315" t="s">
        <v>112</v>
      </c>
      <c r="C29" s="299" t="s">
        <v>93</v>
      </c>
      <c r="D29" s="300">
        <v>0</v>
      </c>
      <c r="E29" s="300">
        <v>0</v>
      </c>
      <c r="F29" s="300">
        <v>0</v>
      </c>
      <c r="G29" s="300">
        <v>0</v>
      </c>
      <c r="H29" s="300">
        <v>0</v>
      </c>
      <c r="I29" s="300">
        <v>0</v>
      </c>
      <c r="J29" s="300">
        <v>0</v>
      </c>
      <c r="K29" s="300">
        <v>0</v>
      </c>
      <c r="L29" s="300">
        <v>0</v>
      </c>
      <c r="M29" s="300">
        <v>0</v>
      </c>
      <c r="N29" s="300">
        <v>0</v>
      </c>
      <c r="O29" s="300">
        <v>0</v>
      </c>
      <c r="P29" s="300" t="s">
        <v>94</v>
      </c>
      <c r="Q29" s="300">
        <v>0</v>
      </c>
      <c r="R29" s="301" t="s">
        <v>94</v>
      </c>
      <c r="S29" s="301" t="s">
        <v>94</v>
      </c>
      <c r="T29" s="300" t="s">
        <v>94</v>
      </c>
      <c r="U29" s="300">
        <v>0</v>
      </c>
      <c r="V29" s="316" t="s">
        <v>113</v>
      </c>
      <c r="W29" s="316" t="s">
        <v>113</v>
      </c>
      <c r="X29" s="302" t="s">
        <v>94</v>
      </c>
      <c r="Y29" s="300">
        <v>0</v>
      </c>
      <c r="Z29" s="302" t="s">
        <v>94</v>
      </c>
      <c r="AA29" s="300">
        <v>0</v>
      </c>
      <c r="AB29" s="301" t="s">
        <v>94</v>
      </c>
      <c r="AC29" s="301" t="s">
        <v>94</v>
      </c>
      <c r="AD29" s="309" t="s">
        <v>94</v>
      </c>
      <c r="AE29" s="309" t="s">
        <v>94</v>
      </c>
      <c r="AF29" s="301" t="s">
        <v>94</v>
      </c>
      <c r="AG29" s="301" t="s">
        <v>94</v>
      </c>
      <c r="AH29" s="301" t="s">
        <v>94</v>
      </c>
      <c r="AI29" s="300">
        <v>0</v>
      </c>
      <c r="AJ29" s="302" t="s">
        <v>94</v>
      </c>
      <c r="AK29" s="300">
        <v>0</v>
      </c>
      <c r="AL29" s="300" t="s">
        <v>94</v>
      </c>
      <c r="AM29" s="300">
        <v>0</v>
      </c>
      <c r="AN29" s="300" t="s">
        <v>94</v>
      </c>
      <c r="AO29" s="300">
        <v>0</v>
      </c>
      <c r="AP29" s="300" t="s">
        <v>94</v>
      </c>
      <c r="AQ29" s="300">
        <v>0</v>
      </c>
      <c r="AR29" s="300" t="s">
        <v>94</v>
      </c>
      <c r="AS29" s="300">
        <v>0</v>
      </c>
      <c r="AT29" s="303">
        <v>0</v>
      </c>
      <c r="AU29" s="300">
        <v>0</v>
      </c>
      <c r="AV29" s="300" t="s">
        <v>94</v>
      </c>
      <c r="AW29" s="300">
        <v>0</v>
      </c>
    </row>
    <row r="30" spans="1:49" s="304" customFormat="1" ht="47.25">
      <c r="A30" s="312" t="s">
        <v>114</v>
      </c>
      <c r="B30" s="298" t="s">
        <v>115</v>
      </c>
      <c r="C30" s="299" t="s">
        <v>93</v>
      </c>
      <c r="D30" s="300">
        <v>0</v>
      </c>
      <c r="E30" s="300">
        <v>0</v>
      </c>
      <c r="F30" s="300">
        <v>0</v>
      </c>
      <c r="G30" s="300">
        <f>G32</f>
        <v>0</v>
      </c>
      <c r="H30" s="300">
        <v>0</v>
      </c>
      <c r="I30" s="300">
        <v>0</v>
      </c>
      <c r="J30" s="300">
        <v>1.904</v>
      </c>
      <c r="K30" s="300">
        <v>1.904</v>
      </c>
      <c r="L30" s="300">
        <v>1.2</v>
      </c>
      <c r="M30" s="300">
        <v>1.2</v>
      </c>
      <c r="N30" s="300">
        <v>0</v>
      </c>
      <c r="O30" s="300">
        <v>0</v>
      </c>
      <c r="P30" s="300" t="s">
        <v>94</v>
      </c>
      <c r="Q30" s="300">
        <v>0</v>
      </c>
      <c r="R30" s="301" t="s">
        <v>94</v>
      </c>
      <c r="S30" s="301" t="s">
        <v>94</v>
      </c>
      <c r="T30" s="300" t="s">
        <v>94</v>
      </c>
      <c r="U30" s="300">
        <v>0</v>
      </c>
      <c r="V30" s="300">
        <v>0</v>
      </c>
      <c r="W30" s="300">
        <v>0</v>
      </c>
      <c r="X30" s="302" t="s">
        <v>94</v>
      </c>
      <c r="Y30" s="300">
        <v>0</v>
      </c>
      <c r="Z30" s="302" t="s">
        <v>94</v>
      </c>
      <c r="AA30" s="300">
        <v>0</v>
      </c>
      <c r="AB30" s="301" t="s">
        <v>94</v>
      </c>
      <c r="AC30" s="301" t="s">
        <v>94</v>
      </c>
      <c r="AD30" s="301" t="s">
        <v>94</v>
      </c>
      <c r="AE30" s="301" t="s">
        <v>94</v>
      </c>
      <c r="AF30" s="301" t="s">
        <v>94</v>
      </c>
      <c r="AG30" s="301" t="s">
        <v>94</v>
      </c>
      <c r="AH30" s="301" t="s">
        <v>94</v>
      </c>
      <c r="AI30" s="300">
        <v>0</v>
      </c>
      <c r="AJ30" s="302" t="s">
        <v>94</v>
      </c>
      <c r="AK30" s="300">
        <v>0</v>
      </c>
      <c r="AL30" s="300" t="s">
        <v>94</v>
      </c>
      <c r="AM30" s="300">
        <v>0</v>
      </c>
      <c r="AN30" s="300" t="s">
        <v>94</v>
      </c>
      <c r="AO30" s="300">
        <v>0</v>
      </c>
      <c r="AP30" s="300" t="s">
        <v>94</v>
      </c>
      <c r="AQ30" s="300">
        <v>0</v>
      </c>
      <c r="AR30" s="300" t="s">
        <v>94</v>
      </c>
      <c r="AS30" s="300">
        <v>0</v>
      </c>
      <c r="AT30" s="303">
        <v>0</v>
      </c>
      <c r="AU30" s="300">
        <v>0</v>
      </c>
      <c r="AV30" s="300" t="s">
        <v>94</v>
      </c>
      <c r="AW30" s="300">
        <v>0</v>
      </c>
    </row>
    <row r="31" spans="1:49" s="304" customFormat="1" ht="47.25">
      <c r="A31" s="314" t="s">
        <v>116</v>
      </c>
      <c r="B31" s="315" t="s">
        <v>117</v>
      </c>
      <c r="C31" s="299" t="s">
        <v>93</v>
      </c>
      <c r="D31" s="300">
        <v>0</v>
      </c>
      <c r="E31" s="300">
        <v>0</v>
      </c>
      <c r="F31" s="300">
        <v>0</v>
      </c>
      <c r="G31" s="300">
        <v>0</v>
      </c>
      <c r="H31" s="300">
        <v>0</v>
      </c>
      <c r="I31" s="300">
        <v>0</v>
      </c>
      <c r="J31" s="300">
        <v>2.42</v>
      </c>
      <c r="K31" s="300">
        <v>2.42</v>
      </c>
      <c r="L31" s="300">
        <v>0</v>
      </c>
      <c r="M31" s="300">
        <v>0</v>
      </c>
      <c r="N31" s="300">
        <v>0</v>
      </c>
      <c r="O31" s="300">
        <v>0</v>
      </c>
      <c r="P31" s="300" t="s">
        <v>94</v>
      </c>
      <c r="Q31" s="300">
        <v>0</v>
      </c>
      <c r="R31" s="301" t="s">
        <v>94</v>
      </c>
      <c r="S31" s="301" t="s">
        <v>94</v>
      </c>
      <c r="T31" s="300" t="s">
        <v>94</v>
      </c>
      <c r="U31" s="300">
        <v>0</v>
      </c>
      <c r="V31" s="300">
        <v>0</v>
      </c>
      <c r="W31" s="300">
        <v>0</v>
      </c>
      <c r="X31" s="302" t="s">
        <v>94</v>
      </c>
      <c r="Y31" s="300">
        <v>0</v>
      </c>
      <c r="Z31" s="302" t="s">
        <v>94</v>
      </c>
      <c r="AA31" s="300">
        <v>0</v>
      </c>
      <c r="AB31" s="301" t="s">
        <v>94</v>
      </c>
      <c r="AC31" s="301" t="s">
        <v>94</v>
      </c>
      <c r="AD31" s="301" t="s">
        <v>94</v>
      </c>
      <c r="AE31" s="301" t="s">
        <v>94</v>
      </c>
      <c r="AF31" s="301" t="s">
        <v>94</v>
      </c>
      <c r="AG31" s="301" t="s">
        <v>94</v>
      </c>
      <c r="AH31" s="301" t="s">
        <v>94</v>
      </c>
      <c r="AI31" s="300">
        <v>0</v>
      </c>
      <c r="AJ31" s="302" t="s">
        <v>94</v>
      </c>
      <c r="AK31" s="300">
        <v>0</v>
      </c>
      <c r="AL31" s="300" t="s">
        <v>94</v>
      </c>
      <c r="AM31" s="300">
        <v>0</v>
      </c>
      <c r="AN31" s="300" t="s">
        <v>94</v>
      </c>
      <c r="AO31" s="300">
        <v>0</v>
      </c>
      <c r="AP31" s="300" t="s">
        <v>94</v>
      </c>
      <c r="AQ31" s="300">
        <v>0</v>
      </c>
      <c r="AR31" s="300" t="s">
        <v>94</v>
      </c>
      <c r="AS31" s="300">
        <v>0</v>
      </c>
      <c r="AT31" s="303">
        <v>0</v>
      </c>
      <c r="AU31" s="300">
        <v>0</v>
      </c>
      <c r="AV31" s="300" t="s">
        <v>94</v>
      </c>
      <c r="AW31" s="300">
        <v>0</v>
      </c>
    </row>
    <row r="32" spans="1:49" s="304" customFormat="1" ht="63">
      <c r="A32" s="314" t="s">
        <v>118</v>
      </c>
      <c r="B32" s="315" t="s">
        <v>119</v>
      </c>
      <c r="C32" s="299" t="s">
        <v>93</v>
      </c>
      <c r="D32" s="300">
        <v>0</v>
      </c>
      <c r="E32" s="300">
        <v>0</v>
      </c>
      <c r="F32" s="300">
        <v>0</v>
      </c>
      <c r="G32" s="300">
        <v>0</v>
      </c>
      <c r="H32" s="300">
        <v>0</v>
      </c>
      <c r="I32" s="300">
        <v>0</v>
      </c>
      <c r="J32" s="300">
        <v>0</v>
      </c>
      <c r="K32" s="300">
        <v>0</v>
      </c>
      <c r="L32" s="300">
        <v>1.2</v>
      </c>
      <c r="M32" s="300">
        <v>1.2</v>
      </c>
      <c r="N32" s="300">
        <v>0</v>
      </c>
      <c r="O32" s="300">
        <v>0</v>
      </c>
      <c r="P32" s="300" t="s">
        <v>94</v>
      </c>
      <c r="Q32" s="300">
        <v>0</v>
      </c>
      <c r="R32" s="301" t="s">
        <v>94</v>
      </c>
      <c r="S32" s="301" t="s">
        <v>94</v>
      </c>
      <c r="T32" s="300" t="s">
        <v>94</v>
      </c>
      <c r="U32" s="300">
        <v>0</v>
      </c>
      <c r="V32" s="300">
        <v>0</v>
      </c>
      <c r="W32" s="300">
        <v>0</v>
      </c>
      <c r="X32" s="302" t="s">
        <v>94</v>
      </c>
      <c r="Y32" s="300">
        <v>0</v>
      </c>
      <c r="Z32" s="302" t="s">
        <v>94</v>
      </c>
      <c r="AA32" s="300">
        <v>0</v>
      </c>
      <c r="AB32" s="301" t="s">
        <v>94</v>
      </c>
      <c r="AC32" s="301" t="s">
        <v>94</v>
      </c>
      <c r="AD32" s="301" t="s">
        <v>94</v>
      </c>
      <c r="AE32" s="301" t="s">
        <v>94</v>
      </c>
      <c r="AF32" s="301" t="s">
        <v>94</v>
      </c>
      <c r="AG32" s="301" t="s">
        <v>94</v>
      </c>
      <c r="AH32" s="301" t="s">
        <v>94</v>
      </c>
      <c r="AI32" s="300">
        <v>0</v>
      </c>
      <c r="AJ32" s="302" t="s">
        <v>94</v>
      </c>
      <c r="AK32" s="300">
        <v>0</v>
      </c>
      <c r="AL32" s="300" t="s">
        <v>94</v>
      </c>
      <c r="AM32" s="300">
        <v>0</v>
      </c>
      <c r="AN32" s="300" t="s">
        <v>94</v>
      </c>
      <c r="AO32" s="300">
        <v>0</v>
      </c>
      <c r="AP32" s="300" t="s">
        <v>94</v>
      </c>
      <c r="AQ32" s="300">
        <v>0</v>
      </c>
      <c r="AR32" s="300" t="s">
        <v>94</v>
      </c>
      <c r="AS32" s="300">
        <v>0</v>
      </c>
      <c r="AT32" s="303">
        <v>0</v>
      </c>
      <c r="AU32" s="300">
        <v>0</v>
      </c>
      <c r="AV32" s="300" t="s">
        <v>94</v>
      </c>
      <c r="AW32" s="300">
        <v>0</v>
      </c>
    </row>
    <row r="33" spans="1:49" s="304" customFormat="1" ht="31.5">
      <c r="A33" s="317" t="s">
        <v>120</v>
      </c>
      <c r="B33" s="318" t="s">
        <v>121</v>
      </c>
      <c r="C33" s="299" t="s">
        <v>93</v>
      </c>
      <c r="D33" s="300">
        <v>0</v>
      </c>
      <c r="E33" s="300">
        <v>0</v>
      </c>
      <c r="F33" s="300">
        <v>0</v>
      </c>
      <c r="G33" s="300">
        <v>0</v>
      </c>
      <c r="H33" s="300">
        <v>0</v>
      </c>
      <c r="I33" s="300">
        <v>0</v>
      </c>
      <c r="J33" s="300">
        <v>0</v>
      </c>
      <c r="K33" s="300">
        <v>0</v>
      </c>
      <c r="L33" s="300">
        <v>0</v>
      </c>
      <c r="M33" s="300">
        <v>0</v>
      </c>
      <c r="N33" s="300">
        <v>0</v>
      </c>
      <c r="O33" s="300">
        <v>0</v>
      </c>
      <c r="P33" s="300" t="s">
        <v>94</v>
      </c>
      <c r="Q33" s="300">
        <v>0</v>
      </c>
      <c r="R33" s="301" t="s">
        <v>94</v>
      </c>
      <c r="S33" s="301" t="s">
        <v>94</v>
      </c>
      <c r="T33" s="300" t="s">
        <v>94</v>
      </c>
      <c r="U33" s="300">
        <v>0</v>
      </c>
      <c r="V33" s="300">
        <v>0</v>
      </c>
      <c r="W33" s="300">
        <v>0</v>
      </c>
      <c r="X33" s="302" t="s">
        <v>94</v>
      </c>
      <c r="Y33" s="300">
        <v>0</v>
      </c>
      <c r="Z33" s="302" t="s">
        <v>94</v>
      </c>
      <c r="AA33" s="300">
        <v>0</v>
      </c>
      <c r="AB33" s="301" t="s">
        <v>94</v>
      </c>
      <c r="AC33" s="301" t="s">
        <v>94</v>
      </c>
      <c r="AD33" s="301" t="s">
        <v>94</v>
      </c>
      <c r="AE33" s="301" t="s">
        <v>94</v>
      </c>
      <c r="AF33" s="301" t="s">
        <v>94</v>
      </c>
      <c r="AG33" s="301" t="s">
        <v>94</v>
      </c>
      <c r="AH33" s="301" t="s">
        <v>94</v>
      </c>
      <c r="AI33" s="300">
        <v>0</v>
      </c>
      <c r="AJ33" s="302" t="s">
        <v>94</v>
      </c>
      <c r="AK33" s="300">
        <v>0</v>
      </c>
      <c r="AL33" s="300" t="s">
        <v>94</v>
      </c>
      <c r="AM33" s="300">
        <v>0</v>
      </c>
      <c r="AN33" s="300" t="s">
        <v>94</v>
      </c>
      <c r="AO33" s="300">
        <v>0</v>
      </c>
      <c r="AP33" s="300" t="s">
        <v>94</v>
      </c>
      <c r="AQ33" s="300">
        <v>0</v>
      </c>
      <c r="AR33" s="300" t="s">
        <v>94</v>
      </c>
      <c r="AS33" s="300">
        <v>0</v>
      </c>
      <c r="AT33" s="303">
        <f>AT34</f>
        <v>2.995</v>
      </c>
      <c r="AU33" s="303">
        <f>AU34</f>
        <v>2.995</v>
      </c>
      <c r="AV33" s="300" t="s">
        <v>94</v>
      </c>
      <c r="AW33" s="300">
        <v>0</v>
      </c>
    </row>
    <row r="34" spans="1:49" s="304" customFormat="1" ht="31.5">
      <c r="A34" s="319" t="s">
        <v>122</v>
      </c>
      <c r="B34" s="320" t="s">
        <v>123</v>
      </c>
      <c r="C34" s="299" t="s">
        <v>93</v>
      </c>
      <c r="D34" s="300">
        <v>0</v>
      </c>
      <c r="E34" s="300">
        <v>0</v>
      </c>
      <c r="F34" s="300">
        <v>0</v>
      </c>
      <c r="G34" s="300">
        <v>0</v>
      </c>
      <c r="H34" s="300">
        <v>0</v>
      </c>
      <c r="I34" s="300">
        <v>0</v>
      </c>
      <c r="J34" s="300">
        <v>0</v>
      </c>
      <c r="K34" s="300">
        <v>0</v>
      </c>
      <c r="L34" s="300"/>
      <c r="M34" s="300">
        <v>0</v>
      </c>
      <c r="N34" s="300">
        <v>0</v>
      </c>
      <c r="O34" s="300">
        <v>0</v>
      </c>
      <c r="P34" s="300" t="s">
        <v>94</v>
      </c>
      <c r="Q34" s="300">
        <v>0</v>
      </c>
      <c r="R34" s="301" t="s">
        <v>94</v>
      </c>
      <c r="S34" s="301" t="s">
        <v>94</v>
      </c>
      <c r="T34" s="300" t="s">
        <v>94</v>
      </c>
      <c r="U34" s="300">
        <v>0</v>
      </c>
      <c r="V34" s="300">
        <v>0</v>
      </c>
      <c r="W34" s="300">
        <v>0</v>
      </c>
      <c r="X34" s="302" t="s">
        <v>94</v>
      </c>
      <c r="Y34" s="300">
        <v>0</v>
      </c>
      <c r="Z34" s="302" t="s">
        <v>94</v>
      </c>
      <c r="AA34" s="300">
        <v>0</v>
      </c>
      <c r="AB34" s="301" t="s">
        <v>94</v>
      </c>
      <c r="AC34" s="301" t="s">
        <v>94</v>
      </c>
      <c r="AD34" s="301" t="s">
        <v>94</v>
      </c>
      <c r="AE34" s="301" t="s">
        <v>94</v>
      </c>
      <c r="AF34" s="301" t="s">
        <v>94</v>
      </c>
      <c r="AG34" s="301" t="s">
        <v>94</v>
      </c>
      <c r="AH34" s="301" t="s">
        <v>94</v>
      </c>
      <c r="AI34" s="300">
        <v>0</v>
      </c>
      <c r="AJ34" s="302" t="s">
        <v>94</v>
      </c>
      <c r="AK34" s="300">
        <v>0</v>
      </c>
      <c r="AL34" s="300" t="s">
        <v>94</v>
      </c>
      <c r="AM34" s="300">
        <v>0</v>
      </c>
      <c r="AN34" s="300" t="s">
        <v>94</v>
      </c>
      <c r="AO34" s="300">
        <v>0</v>
      </c>
      <c r="AP34" s="300" t="s">
        <v>94</v>
      </c>
      <c r="AQ34" s="300">
        <v>0</v>
      </c>
      <c r="AR34" s="300" t="s">
        <v>94</v>
      </c>
      <c r="AS34" s="300">
        <v>0</v>
      </c>
      <c r="AT34" s="303">
        <v>2.995</v>
      </c>
      <c r="AU34" s="303">
        <v>2.995</v>
      </c>
      <c r="AV34" s="300" t="s">
        <v>94</v>
      </c>
      <c r="AW34" s="300">
        <v>0</v>
      </c>
    </row>
  </sheetData>
  <sheetProtection selectLockedCells="1" selectUnlockedCells="1"/>
  <autoFilter ref="A19:AS19"/>
  <mergeCells count="47">
    <mergeCell ref="AR17:AS17"/>
    <mergeCell ref="AT17:AU17"/>
    <mergeCell ref="AV17:AW17"/>
    <mergeCell ref="AF17:AG17"/>
    <mergeCell ref="AH17:AI17"/>
    <mergeCell ref="AJ17:AK17"/>
    <mergeCell ref="AL17:AM17"/>
    <mergeCell ref="AN17:AO17"/>
    <mergeCell ref="AP17:AQ17"/>
    <mergeCell ref="T17:U17"/>
    <mergeCell ref="V17:W17"/>
    <mergeCell ref="X17:Y17"/>
    <mergeCell ref="Z17:AA17"/>
    <mergeCell ref="AB17:AC17"/>
    <mergeCell ref="AD17:AE17"/>
    <mergeCell ref="AR16:AU16"/>
    <mergeCell ref="AV16:AW16"/>
    <mergeCell ref="D17:E17"/>
    <mergeCell ref="F17:G17"/>
    <mergeCell ref="H17:I17"/>
    <mergeCell ref="J17:K17"/>
    <mergeCell ref="L17:M17"/>
    <mergeCell ref="N17:O17"/>
    <mergeCell ref="P17:Q17"/>
    <mergeCell ref="R17:S17"/>
    <mergeCell ref="A14:AS14"/>
    <mergeCell ref="A15:A18"/>
    <mergeCell ref="B15:B18"/>
    <mergeCell ref="C15:C18"/>
    <mergeCell ref="D15:AW15"/>
    <mergeCell ref="D16:S16"/>
    <mergeCell ref="T16:AC16"/>
    <mergeCell ref="AD16:AG16"/>
    <mergeCell ref="AH16:AK16"/>
    <mergeCell ref="AL16:AQ16"/>
    <mergeCell ref="A5:AW5"/>
    <mergeCell ref="A7:AW7"/>
    <mergeCell ref="A8:AW8"/>
    <mergeCell ref="A10:AW10"/>
    <mergeCell ref="A12:AW12"/>
    <mergeCell ref="A13:AW13"/>
    <mergeCell ref="AU1:AW1"/>
    <mergeCell ref="K2:L2"/>
    <mergeCell ref="M2:N2"/>
    <mergeCell ref="AU2:AW2"/>
    <mergeCell ref="AU3:AW3"/>
    <mergeCell ref="A4:AW4"/>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10.xml><?xml version="1.0" encoding="utf-8"?>
<worksheet xmlns="http://schemas.openxmlformats.org/spreadsheetml/2006/main" xmlns:r="http://schemas.openxmlformats.org/officeDocument/2006/relationships">
  <sheetPr>
    <tabColor indexed="32"/>
    <pageSetUpPr fitToPage="1"/>
  </sheetPr>
  <dimension ref="A1:AL61"/>
  <sheetViews>
    <sheetView showGridLines="0" view="pageBreakPreview" zoomScale="55" zoomScaleSheetLayoutView="55" zoomScalePageLayoutView="0" workbookViewId="0" topLeftCell="A1">
      <selection activeCell="D15" sqref="D15:AL15"/>
    </sheetView>
  </sheetViews>
  <sheetFormatPr defaultColWidth="9.140625" defaultRowHeight="12.75"/>
  <cols>
    <col min="1" max="1" width="20.28125" style="112" customWidth="1"/>
    <col min="2" max="2" width="43.28125" style="112" customWidth="1"/>
    <col min="3" max="3" width="31.7109375" style="112" customWidth="1"/>
    <col min="4" max="4" width="21.421875" style="112" customWidth="1"/>
    <col min="5" max="10" width="12.140625" style="112" customWidth="1"/>
    <col min="11" max="11" width="21.421875" style="112" customWidth="1"/>
    <col min="12" max="17" width="12.140625" style="112" customWidth="1"/>
    <col min="18" max="18" width="21.421875" style="112" customWidth="1"/>
    <col min="19" max="24" width="12.140625" style="112" customWidth="1"/>
    <col min="25" max="25" width="21.421875" style="112" customWidth="1"/>
    <col min="26" max="31" width="12.140625" style="112" customWidth="1"/>
    <col min="32" max="32" width="21.421875" style="112" customWidth="1"/>
    <col min="33" max="38" width="12.140625" style="112" customWidth="1"/>
    <col min="39" max="16384" width="9.140625" style="112" customWidth="1"/>
  </cols>
  <sheetData>
    <row r="1" spans="15:38" ht="18.75">
      <c r="O1" s="40"/>
      <c r="P1" s="40"/>
      <c r="Q1" s="40"/>
      <c r="R1" s="40"/>
      <c r="S1" s="40"/>
      <c r="T1" s="40"/>
      <c r="U1" s="40"/>
      <c r="V1" s="40"/>
      <c r="W1" s="40"/>
      <c r="X1" s="40"/>
      <c r="Y1" s="40"/>
      <c r="Z1" s="40"/>
      <c r="AA1" s="40"/>
      <c r="AB1" s="40"/>
      <c r="AC1" s="40"/>
      <c r="AJ1" s="402" t="s">
        <v>478</v>
      </c>
      <c r="AK1" s="402"/>
      <c r="AL1" s="402"/>
    </row>
    <row r="2" spans="15:38" ht="18.75">
      <c r="O2" s="40"/>
      <c r="P2" s="40"/>
      <c r="Q2" s="40"/>
      <c r="R2" s="40"/>
      <c r="S2" s="40"/>
      <c r="T2" s="40"/>
      <c r="U2" s="40"/>
      <c r="V2" s="40"/>
      <c r="W2" s="40"/>
      <c r="X2" s="40"/>
      <c r="Y2" s="40"/>
      <c r="Z2" s="40"/>
      <c r="AA2" s="40"/>
      <c r="AB2" s="40"/>
      <c r="AC2" s="40"/>
      <c r="AJ2" s="402" t="s">
        <v>1</v>
      </c>
      <c r="AK2" s="402"/>
      <c r="AL2" s="402"/>
    </row>
    <row r="3" spans="15:38" ht="18.75">
      <c r="O3" s="40"/>
      <c r="P3" s="40"/>
      <c r="Q3" s="40"/>
      <c r="R3" s="40"/>
      <c r="S3" s="40"/>
      <c r="T3" s="40"/>
      <c r="U3" s="40"/>
      <c r="V3" s="40"/>
      <c r="W3" s="40"/>
      <c r="X3" s="40"/>
      <c r="Y3" s="40"/>
      <c r="Z3" s="40"/>
      <c r="AA3" s="40"/>
      <c r="AB3" s="40"/>
      <c r="AC3" s="40"/>
      <c r="AJ3" s="402" t="s">
        <v>2</v>
      </c>
      <c r="AK3" s="402"/>
      <c r="AL3" s="402"/>
    </row>
    <row r="4" spans="1:38" ht="18.75">
      <c r="A4" s="414" t="s">
        <v>479</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38" ht="18.75">
      <c r="A5" s="432" t="s">
        <v>522</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1:38" ht="15.7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1:38"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row>
    <row r="8" spans="1:38"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8" ht="15.7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row>
    <row r="10" spans="1:38" ht="18.75">
      <c r="A10" s="426" t="s">
        <v>7</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row>
    <row r="11" spans="1:38" ht="18.75">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row>
    <row r="12" spans="1:38"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row>
    <row r="13" spans="1:38" ht="15.75" customHeight="1">
      <c r="A13" s="427" t="s">
        <v>9</v>
      </c>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row>
    <row r="14" spans="1:38" ht="15.75">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row>
    <row r="15" spans="1:38" ht="19.5" customHeight="1">
      <c r="A15" s="429" t="s">
        <v>10</v>
      </c>
      <c r="B15" s="429" t="s">
        <v>11</v>
      </c>
      <c r="C15" s="429" t="s">
        <v>12</v>
      </c>
      <c r="D15" s="430" t="s">
        <v>481</v>
      </c>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row>
    <row r="16" spans="1:38" ht="15.75" customHeight="1">
      <c r="A16" s="429"/>
      <c r="B16" s="429"/>
      <c r="C16" s="429"/>
      <c r="D16" s="430" t="s">
        <v>482</v>
      </c>
      <c r="E16" s="430"/>
      <c r="F16" s="430"/>
      <c r="G16" s="430"/>
      <c r="H16" s="430"/>
      <c r="I16" s="430"/>
      <c r="J16" s="430"/>
      <c r="K16" s="430" t="s">
        <v>483</v>
      </c>
      <c r="L16" s="430"/>
      <c r="M16" s="430"/>
      <c r="N16" s="430"/>
      <c r="O16" s="430"/>
      <c r="P16" s="430"/>
      <c r="Q16" s="430"/>
      <c r="R16" s="430" t="s">
        <v>484</v>
      </c>
      <c r="S16" s="430"/>
      <c r="T16" s="430"/>
      <c r="U16" s="430"/>
      <c r="V16" s="430"/>
      <c r="W16" s="430"/>
      <c r="X16" s="430"/>
      <c r="Y16" s="430" t="s">
        <v>485</v>
      </c>
      <c r="Z16" s="430"/>
      <c r="AA16" s="430"/>
      <c r="AB16" s="430"/>
      <c r="AC16" s="430"/>
      <c r="AD16" s="430"/>
      <c r="AE16" s="430"/>
      <c r="AF16" s="429" t="s">
        <v>486</v>
      </c>
      <c r="AG16" s="429"/>
      <c r="AH16" s="429"/>
      <c r="AI16" s="429"/>
      <c r="AJ16" s="429"/>
      <c r="AK16" s="429"/>
      <c r="AL16" s="429"/>
    </row>
    <row r="17" spans="1:38" ht="43.5" customHeight="1">
      <c r="A17" s="429"/>
      <c r="B17" s="429"/>
      <c r="C17" s="429"/>
      <c r="D17" s="135" t="s">
        <v>368</v>
      </c>
      <c r="E17" s="430" t="s">
        <v>369</v>
      </c>
      <c r="F17" s="430"/>
      <c r="G17" s="430"/>
      <c r="H17" s="430"/>
      <c r="I17" s="430"/>
      <c r="J17" s="430"/>
      <c r="K17" s="135" t="s">
        <v>368</v>
      </c>
      <c r="L17" s="429" t="s">
        <v>369</v>
      </c>
      <c r="M17" s="429"/>
      <c r="N17" s="429"/>
      <c r="O17" s="429"/>
      <c r="P17" s="429"/>
      <c r="Q17" s="429"/>
      <c r="R17" s="135" t="s">
        <v>368</v>
      </c>
      <c r="S17" s="429" t="s">
        <v>369</v>
      </c>
      <c r="T17" s="429"/>
      <c r="U17" s="429"/>
      <c r="V17" s="429"/>
      <c r="W17" s="429"/>
      <c r="X17" s="429"/>
      <c r="Y17" s="135" t="s">
        <v>368</v>
      </c>
      <c r="Z17" s="429" t="s">
        <v>369</v>
      </c>
      <c r="AA17" s="429"/>
      <c r="AB17" s="429"/>
      <c r="AC17" s="429"/>
      <c r="AD17" s="429"/>
      <c r="AE17" s="429"/>
      <c r="AF17" s="135" t="s">
        <v>368</v>
      </c>
      <c r="AG17" s="429" t="s">
        <v>369</v>
      </c>
      <c r="AH17" s="429"/>
      <c r="AI17" s="429"/>
      <c r="AJ17" s="429"/>
      <c r="AK17" s="429"/>
      <c r="AL17" s="429"/>
    </row>
    <row r="18" spans="1:38" ht="87.75" customHeight="1">
      <c r="A18" s="429"/>
      <c r="B18" s="429"/>
      <c r="C18" s="429"/>
      <c r="D18" s="64" t="s">
        <v>370</v>
      </c>
      <c r="E18" s="64" t="s">
        <v>370</v>
      </c>
      <c r="F18" s="136" t="s">
        <v>371</v>
      </c>
      <c r="G18" s="136" t="s">
        <v>372</v>
      </c>
      <c r="H18" s="136" t="s">
        <v>373</v>
      </c>
      <c r="I18" s="136" t="s">
        <v>374</v>
      </c>
      <c r="J18" s="136" t="s">
        <v>375</v>
      </c>
      <c r="K18" s="64" t="s">
        <v>370</v>
      </c>
      <c r="L18" s="64" t="s">
        <v>370</v>
      </c>
      <c r="M18" s="136" t="s">
        <v>371</v>
      </c>
      <c r="N18" s="136" t="s">
        <v>372</v>
      </c>
      <c r="O18" s="136" t="s">
        <v>373</v>
      </c>
      <c r="P18" s="136" t="s">
        <v>374</v>
      </c>
      <c r="Q18" s="136" t="s">
        <v>375</v>
      </c>
      <c r="R18" s="64" t="s">
        <v>370</v>
      </c>
      <c r="S18" s="64" t="s">
        <v>370</v>
      </c>
      <c r="T18" s="136" t="s">
        <v>371</v>
      </c>
      <c r="U18" s="136" t="s">
        <v>372</v>
      </c>
      <c r="V18" s="136" t="s">
        <v>373</v>
      </c>
      <c r="W18" s="136" t="s">
        <v>374</v>
      </c>
      <c r="X18" s="136" t="s">
        <v>375</v>
      </c>
      <c r="Y18" s="64" t="s">
        <v>370</v>
      </c>
      <c r="Z18" s="64" t="s">
        <v>370</v>
      </c>
      <c r="AA18" s="136" t="s">
        <v>371</v>
      </c>
      <c r="AB18" s="136" t="s">
        <v>372</v>
      </c>
      <c r="AC18" s="136" t="s">
        <v>373</v>
      </c>
      <c r="AD18" s="136" t="s">
        <v>374</v>
      </c>
      <c r="AE18" s="136" t="s">
        <v>375</v>
      </c>
      <c r="AF18" s="64" t="s">
        <v>370</v>
      </c>
      <c r="AG18" s="64" t="s">
        <v>370</v>
      </c>
      <c r="AH18" s="136" t="s">
        <v>371</v>
      </c>
      <c r="AI18" s="136" t="s">
        <v>372</v>
      </c>
      <c r="AJ18" s="136" t="s">
        <v>373</v>
      </c>
      <c r="AK18" s="136" t="s">
        <v>374</v>
      </c>
      <c r="AL18" s="136" t="s">
        <v>375</v>
      </c>
    </row>
    <row r="19" spans="1:38" ht="15.75">
      <c r="A19" s="137">
        <v>1</v>
      </c>
      <c r="B19" s="137">
        <v>2</v>
      </c>
      <c r="C19" s="137">
        <v>3</v>
      </c>
      <c r="D19" s="137" t="s">
        <v>487</v>
      </c>
      <c r="E19" s="137" t="s">
        <v>488</v>
      </c>
      <c r="F19" s="137" t="s">
        <v>489</v>
      </c>
      <c r="G19" s="137" t="s">
        <v>490</v>
      </c>
      <c r="H19" s="137" t="s">
        <v>491</v>
      </c>
      <c r="I19" s="137" t="s">
        <v>492</v>
      </c>
      <c r="J19" s="137" t="s">
        <v>493</v>
      </c>
      <c r="K19" s="137" t="s">
        <v>494</v>
      </c>
      <c r="L19" s="137" t="s">
        <v>495</v>
      </c>
      <c r="M19" s="137" t="s">
        <v>496</v>
      </c>
      <c r="N19" s="137" t="s">
        <v>497</v>
      </c>
      <c r="O19" s="137" t="s">
        <v>498</v>
      </c>
      <c r="P19" s="137" t="s">
        <v>499</v>
      </c>
      <c r="Q19" s="137" t="s">
        <v>500</v>
      </c>
      <c r="R19" s="137" t="s">
        <v>501</v>
      </c>
      <c r="S19" s="137" t="s">
        <v>502</v>
      </c>
      <c r="T19" s="137" t="s">
        <v>503</v>
      </c>
      <c r="U19" s="137" t="s">
        <v>504</v>
      </c>
      <c r="V19" s="137" t="s">
        <v>505</v>
      </c>
      <c r="W19" s="137" t="s">
        <v>506</v>
      </c>
      <c r="X19" s="137" t="s">
        <v>507</v>
      </c>
      <c r="Y19" s="137" t="s">
        <v>508</v>
      </c>
      <c r="Z19" s="137" t="s">
        <v>509</v>
      </c>
      <c r="AA19" s="137" t="s">
        <v>510</v>
      </c>
      <c r="AB19" s="137" t="s">
        <v>511</v>
      </c>
      <c r="AC19" s="137" t="s">
        <v>512</v>
      </c>
      <c r="AD19" s="137" t="s">
        <v>513</v>
      </c>
      <c r="AE19" s="137" t="s">
        <v>514</v>
      </c>
      <c r="AF19" s="137" t="s">
        <v>515</v>
      </c>
      <c r="AG19" s="137" t="s">
        <v>516</v>
      </c>
      <c r="AH19" s="137" t="s">
        <v>517</v>
      </c>
      <c r="AI19" s="137" t="s">
        <v>518</v>
      </c>
      <c r="AJ19" s="137" t="s">
        <v>474</v>
      </c>
      <c r="AK19" s="137" t="s">
        <v>519</v>
      </c>
      <c r="AL19" s="137" t="s">
        <v>520</v>
      </c>
    </row>
    <row r="20" spans="1:38" s="40" customFormat="1" ht="31.5">
      <c r="A20" s="79">
        <v>0</v>
      </c>
      <c r="B20" s="33" t="s">
        <v>92</v>
      </c>
      <c r="C20" s="63" t="s">
        <v>93</v>
      </c>
      <c r="D20" s="75">
        <v>0</v>
      </c>
      <c r="E20" s="75">
        <v>0</v>
      </c>
      <c r="F20" s="75">
        <v>0</v>
      </c>
      <c r="G20" s="75">
        <v>0</v>
      </c>
      <c r="H20" s="75">
        <v>0</v>
      </c>
      <c r="I20" s="75" t="s">
        <v>94</v>
      </c>
      <c r="J20" s="115" t="s">
        <v>94</v>
      </c>
      <c r="K20" s="75">
        <v>0</v>
      </c>
      <c r="L20" s="75">
        <v>0</v>
      </c>
      <c r="M20" s="75">
        <v>0</v>
      </c>
      <c r="N20" s="75">
        <v>0</v>
      </c>
      <c r="O20" s="75">
        <v>0</v>
      </c>
      <c r="P20" s="75" t="s">
        <v>94</v>
      </c>
      <c r="Q20" s="115" t="s">
        <v>94</v>
      </c>
      <c r="R20" s="75">
        <v>0</v>
      </c>
      <c r="S20" s="75">
        <v>0</v>
      </c>
      <c r="T20" s="75">
        <v>0</v>
      </c>
      <c r="U20" s="75">
        <v>0</v>
      </c>
      <c r="V20" s="75">
        <v>0</v>
      </c>
      <c r="W20" s="75" t="s">
        <v>94</v>
      </c>
      <c r="X20" s="115" t="s">
        <v>94</v>
      </c>
      <c r="Y20" s="75">
        <v>0</v>
      </c>
      <c r="Z20" s="75">
        <f>Z22</f>
        <v>3.1500000000000004</v>
      </c>
      <c r="AA20" s="75">
        <f>AA22</f>
        <v>0.8</v>
      </c>
      <c r="AB20" s="75">
        <v>0</v>
      </c>
      <c r="AC20" s="75">
        <f>AC24</f>
        <v>2.36</v>
      </c>
      <c r="AD20" s="75" t="s">
        <v>94</v>
      </c>
      <c r="AE20" s="115" t="s">
        <v>94</v>
      </c>
      <c r="AF20" s="75">
        <v>0</v>
      </c>
      <c r="AG20" s="75">
        <f>AG22</f>
        <v>3.1500000000000004</v>
      </c>
      <c r="AH20" s="75">
        <f>AH22</f>
        <v>0.8</v>
      </c>
      <c r="AI20" s="75">
        <v>0</v>
      </c>
      <c r="AJ20" s="75">
        <v>2.36</v>
      </c>
      <c r="AK20" s="75" t="s">
        <v>94</v>
      </c>
      <c r="AL20" s="115" t="s">
        <v>94</v>
      </c>
    </row>
    <row r="21" spans="1:38" ht="31.5">
      <c r="A21" s="79" t="s">
        <v>95</v>
      </c>
      <c r="B21" s="33" t="s">
        <v>96</v>
      </c>
      <c r="C21" s="63" t="s">
        <v>93</v>
      </c>
      <c r="D21" s="76">
        <v>0</v>
      </c>
      <c r="E21" s="76">
        <v>0</v>
      </c>
      <c r="F21" s="76">
        <v>0</v>
      </c>
      <c r="G21" s="76">
        <v>0</v>
      </c>
      <c r="H21" s="76">
        <v>0</v>
      </c>
      <c r="I21" s="76" t="s">
        <v>94</v>
      </c>
      <c r="J21" s="117" t="s">
        <v>94</v>
      </c>
      <c r="K21" s="76">
        <v>0</v>
      </c>
      <c r="L21" s="76">
        <v>0</v>
      </c>
      <c r="M21" s="76">
        <v>0</v>
      </c>
      <c r="N21" s="76">
        <v>0</v>
      </c>
      <c r="O21" s="76">
        <v>0</v>
      </c>
      <c r="P21" s="76" t="s">
        <v>94</v>
      </c>
      <c r="Q21" s="117" t="s">
        <v>94</v>
      </c>
      <c r="R21" s="76">
        <v>0</v>
      </c>
      <c r="S21" s="76">
        <v>0</v>
      </c>
      <c r="T21" s="76">
        <v>0</v>
      </c>
      <c r="U21" s="76">
        <v>0</v>
      </c>
      <c r="V21" s="76">
        <v>0</v>
      </c>
      <c r="W21" s="76" t="s">
        <v>94</v>
      </c>
      <c r="X21" s="117" t="s">
        <v>94</v>
      </c>
      <c r="Y21" s="76">
        <v>0</v>
      </c>
      <c r="Z21" s="76">
        <v>0</v>
      </c>
      <c r="AA21" s="76">
        <v>0</v>
      </c>
      <c r="AB21" s="76">
        <v>0</v>
      </c>
      <c r="AC21" s="76">
        <v>0</v>
      </c>
      <c r="AD21" s="76" t="s">
        <v>94</v>
      </c>
      <c r="AE21" s="117" t="s">
        <v>94</v>
      </c>
      <c r="AF21" s="76">
        <v>0</v>
      </c>
      <c r="AG21" s="76">
        <v>0</v>
      </c>
      <c r="AH21" s="76">
        <v>0</v>
      </c>
      <c r="AI21" s="76">
        <v>0</v>
      </c>
      <c r="AJ21" s="76">
        <v>0</v>
      </c>
      <c r="AK21" s="76" t="s">
        <v>94</v>
      </c>
      <c r="AL21" s="117" t="s">
        <v>94</v>
      </c>
    </row>
    <row r="22" spans="1:38" s="40" customFormat="1" ht="31.5">
      <c r="A22" s="79" t="s">
        <v>97</v>
      </c>
      <c r="B22" s="33" t="s">
        <v>98</v>
      </c>
      <c r="C22" s="63" t="s">
        <v>93</v>
      </c>
      <c r="D22" s="75">
        <v>0</v>
      </c>
      <c r="E22" s="75">
        <v>0</v>
      </c>
      <c r="F22" s="75">
        <v>0</v>
      </c>
      <c r="G22" s="75">
        <v>0</v>
      </c>
      <c r="H22" s="75">
        <v>0</v>
      </c>
      <c r="I22" s="75" t="s">
        <v>94</v>
      </c>
      <c r="J22" s="115" t="s">
        <v>94</v>
      </c>
      <c r="K22" s="75">
        <v>0</v>
      </c>
      <c r="L22" s="75">
        <v>0</v>
      </c>
      <c r="M22" s="75">
        <v>0</v>
      </c>
      <c r="N22" s="75">
        <v>0</v>
      </c>
      <c r="O22" s="75">
        <v>0</v>
      </c>
      <c r="P22" s="75" t="s">
        <v>94</v>
      </c>
      <c r="Q22" s="115" t="s">
        <v>94</v>
      </c>
      <c r="R22" s="75">
        <v>0</v>
      </c>
      <c r="S22" s="75">
        <v>0</v>
      </c>
      <c r="T22" s="75">
        <v>0</v>
      </c>
      <c r="U22" s="75">
        <v>0</v>
      </c>
      <c r="V22" s="75">
        <v>0</v>
      </c>
      <c r="W22" s="75" t="s">
        <v>94</v>
      </c>
      <c r="X22" s="115" t="s">
        <v>94</v>
      </c>
      <c r="Y22" s="75">
        <v>0</v>
      </c>
      <c r="Z22" s="75">
        <f>Z53</f>
        <v>3.1500000000000004</v>
      </c>
      <c r="AA22" s="75">
        <f>AA53</f>
        <v>0.8</v>
      </c>
      <c r="AB22" s="75">
        <v>0</v>
      </c>
      <c r="AC22" s="75">
        <f>AC24</f>
        <v>2.36</v>
      </c>
      <c r="AD22" s="75" t="s">
        <v>94</v>
      </c>
      <c r="AE22" s="115" t="s">
        <v>94</v>
      </c>
      <c r="AF22" s="75">
        <v>0</v>
      </c>
      <c r="AG22" s="75">
        <f>AG53</f>
        <v>3.1500000000000004</v>
      </c>
      <c r="AH22" s="75">
        <f>AH53</f>
        <v>0.8</v>
      </c>
      <c r="AI22" s="75">
        <v>0</v>
      </c>
      <c r="AJ22" s="75">
        <v>2.36</v>
      </c>
      <c r="AK22" s="75" t="s">
        <v>94</v>
      </c>
      <c r="AL22" s="115" t="s">
        <v>94</v>
      </c>
    </row>
    <row r="23" spans="1:38" ht="31.5">
      <c r="A23" s="79" t="s">
        <v>99</v>
      </c>
      <c r="B23" s="33" t="s">
        <v>100</v>
      </c>
      <c r="C23" s="63" t="s">
        <v>93</v>
      </c>
      <c r="D23" s="76">
        <v>0</v>
      </c>
      <c r="E23" s="76">
        <v>0</v>
      </c>
      <c r="F23" s="76">
        <v>0</v>
      </c>
      <c r="G23" s="76">
        <v>0</v>
      </c>
      <c r="H23" s="76">
        <v>0</v>
      </c>
      <c r="I23" s="76" t="s">
        <v>94</v>
      </c>
      <c r="J23" s="117" t="s">
        <v>94</v>
      </c>
      <c r="K23" s="76">
        <v>0</v>
      </c>
      <c r="L23" s="76">
        <v>0</v>
      </c>
      <c r="M23" s="76">
        <v>0</v>
      </c>
      <c r="N23" s="76">
        <v>0</v>
      </c>
      <c r="O23" s="76">
        <v>0</v>
      </c>
      <c r="P23" s="76" t="s">
        <v>94</v>
      </c>
      <c r="Q23" s="117" t="s">
        <v>94</v>
      </c>
      <c r="R23" s="76">
        <v>0</v>
      </c>
      <c r="S23" s="76">
        <v>0</v>
      </c>
      <c r="T23" s="76">
        <v>0</v>
      </c>
      <c r="U23" s="76">
        <v>0</v>
      </c>
      <c r="V23" s="76">
        <v>0</v>
      </c>
      <c r="W23" s="76" t="s">
        <v>94</v>
      </c>
      <c r="X23" s="117" t="s">
        <v>94</v>
      </c>
      <c r="Y23" s="76">
        <v>0</v>
      </c>
      <c r="Z23" s="76">
        <v>0</v>
      </c>
      <c r="AA23" s="76">
        <v>0</v>
      </c>
      <c r="AB23" s="76">
        <v>0</v>
      </c>
      <c r="AC23" s="76">
        <v>0</v>
      </c>
      <c r="AD23" s="76" t="s">
        <v>94</v>
      </c>
      <c r="AE23" s="117" t="s">
        <v>94</v>
      </c>
      <c r="AF23" s="76">
        <v>0</v>
      </c>
      <c r="AG23" s="76">
        <v>0</v>
      </c>
      <c r="AH23" s="76">
        <v>0</v>
      </c>
      <c r="AI23" s="76">
        <v>0</v>
      </c>
      <c r="AJ23" s="76">
        <v>0</v>
      </c>
      <c r="AK23" s="76" t="s">
        <v>94</v>
      </c>
      <c r="AL23" s="117" t="s">
        <v>94</v>
      </c>
    </row>
    <row r="24" spans="1:38" ht="15.75">
      <c r="A24" s="79">
        <v>1</v>
      </c>
      <c r="B24" s="33" t="s">
        <v>101</v>
      </c>
      <c r="C24" s="63" t="s">
        <v>93</v>
      </c>
      <c r="D24" s="76">
        <v>0</v>
      </c>
      <c r="E24" s="76">
        <v>0</v>
      </c>
      <c r="F24" s="76">
        <v>0</v>
      </c>
      <c r="G24" s="76">
        <v>0</v>
      </c>
      <c r="H24" s="76">
        <v>0</v>
      </c>
      <c r="I24" s="76" t="s">
        <v>94</v>
      </c>
      <c r="J24" s="117" t="s">
        <v>94</v>
      </c>
      <c r="K24" s="76">
        <v>0</v>
      </c>
      <c r="L24" s="76">
        <v>0</v>
      </c>
      <c r="M24" s="76">
        <v>0</v>
      </c>
      <c r="N24" s="76">
        <v>0</v>
      </c>
      <c r="O24" s="76">
        <v>0</v>
      </c>
      <c r="P24" s="76" t="s">
        <v>94</v>
      </c>
      <c r="Q24" s="117" t="s">
        <v>94</v>
      </c>
      <c r="R24" s="76">
        <v>0</v>
      </c>
      <c r="S24" s="76">
        <v>0</v>
      </c>
      <c r="T24" s="76">
        <v>0</v>
      </c>
      <c r="U24" s="76">
        <v>0</v>
      </c>
      <c r="V24" s="76">
        <v>0</v>
      </c>
      <c r="W24" s="76" t="s">
        <v>94</v>
      </c>
      <c r="X24" s="117" t="s">
        <v>94</v>
      </c>
      <c r="Y24" s="76">
        <v>0</v>
      </c>
      <c r="Z24" s="76">
        <f>Z22</f>
        <v>3.1500000000000004</v>
      </c>
      <c r="AA24" s="76">
        <f>AA22</f>
        <v>0.8</v>
      </c>
      <c r="AB24" s="76">
        <v>0</v>
      </c>
      <c r="AC24" s="76">
        <f>AC53</f>
        <v>2.36</v>
      </c>
      <c r="AD24" s="76" t="s">
        <v>94</v>
      </c>
      <c r="AE24" s="117" t="s">
        <v>94</v>
      </c>
      <c r="AF24" s="76">
        <v>0</v>
      </c>
      <c r="AG24" s="76">
        <f>AG22</f>
        <v>3.1500000000000004</v>
      </c>
      <c r="AH24" s="76">
        <f>AH22</f>
        <v>0.8</v>
      </c>
      <c r="AI24" s="76">
        <v>0</v>
      </c>
      <c r="AJ24" s="76">
        <v>2.36</v>
      </c>
      <c r="AK24" s="76" t="s">
        <v>94</v>
      </c>
      <c r="AL24" s="117" t="s">
        <v>94</v>
      </c>
    </row>
    <row r="25" spans="1:38" ht="47.25">
      <c r="A25" s="32" t="s">
        <v>102</v>
      </c>
      <c r="B25" s="33" t="s">
        <v>103</v>
      </c>
      <c r="C25" s="63" t="s">
        <v>93</v>
      </c>
      <c r="D25" s="76">
        <v>0</v>
      </c>
      <c r="E25" s="76">
        <v>0</v>
      </c>
      <c r="F25" s="76">
        <v>0</v>
      </c>
      <c r="G25" s="76">
        <v>0</v>
      </c>
      <c r="H25" s="76">
        <v>0</v>
      </c>
      <c r="I25" s="76" t="s">
        <v>94</v>
      </c>
      <c r="J25" s="117" t="s">
        <v>94</v>
      </c>
      <c r="K25" s="76">
        <v>0</v>
      </c>
      <c r="L25" s="76">
        <v>0</v>
      </c>
      <c r="M25" s="76">
        <v>0</v>
      </c>
      <c r="N25" s="76">
        <v>0</v>
      </c>
      <c r="O25" s="76">
        <v>0</v>
      </c>
      <c r="P25" s="76" t="s">
        <v>94</v>
      </c>
      <c r="Q25" s="117" t="s">
        <v>94</v>
      </c>
      <c r="R25" s="76">
        <v>0</v>
      </c>
      <c r="S25" s="76">
        <v>0</v>
      </c>
      <c r="T25" s="76">
        <v>0</v>
      </c>
      <c r="U25" s="76">
        <v>0</v>
      </c>
      <c r="V25" s="76">
        <v>0</v>
      </c>
      <c r="W25" s="76" t="s">
        <v>94</v>
      </c>
      <c r="X25" s="117" t="s">
        <v>94</v>
      </c>
      <c r="Y25" s="76">
        <v>0</v>
      </c>
      <c r="Z25" s="76">
        <v>0</v>
      </c>
      <c r="AA25" s="76">
        <v>0</v>
      </c>
      <c r="AB25" s="76">
        <v>0</v>
      </c>
      <c r="AC25" s="76">
        <v>0</v>
      </c>
      <c r="AD25" s="76" t="s">
        <v>94</v>
      </c>
      <c r="AE25" s="117" t="s">
        <v>94</v>
      </c>
      <c r="AF25" s="76">
        <v>0</v>
      </c>
      <c r="AG25" s="76">
        <v>0</v>
      </c>
      <c r="AH25" s="76">
        <v>0</v>
      </c>
      <c r="AI25" s="76">
        <v>0</v>
      </c>
      <c r="AJ25" s="76">
        <v>0</v>
      </c>
      <c r="AK25" s="76" t="s">
        <v>94</v>
      </c>
      <c r="AL25" s="117" t="s">
        <v>94</v>
      </c>
    </row>
    <row r="26" spans="1:38" ht="47.25">
      <c r="A26" s="32" t="s">
        <v>104</v>
      </c>
      <c r="B26" s="33" t="s">
        <v>105</v>
      </c>
      <c r="C26" s="63" t="s">
        <v>93</v>
      </c>
      <c r="D26" s="76">
        <v>0</v>
      </c>
      <c r="E26" s="76">
        <v>0</v>
      </c>
      <c r="F26" s="76">
        <v>0</v>
      </c>
      <c r="G26" s="76">
        <v>0</v>
      </c>
      <c r="H26" s="76">
        <v>0</v>
      </c>
      <c r="I26" s="76" t="s">
        <v>94</v>
      </c>
      <c r="J26" s="117" t="s">
        <v>94</v>
      </c>
      <c r="K26" s="76">
        <v>0</v>
      </c>
      <c r="L26" s="76">
        <v>0</v>
      </c>
      <c r="M26" s="76">
        <v>0</v>
      </c>
      <c r="N26" s="76">
        <v>0</v>
      </c>
      <c r="O26" s="76">
        <v>0</v>
      </c>
      <c r="P26" s="76" t="s">
        <v>94</v>
      </c>
      <c r="Q26" s="117" t="s">
        <v>94</v>
      </c>
      <c r="R26" s="76">
        <v>0</v>
      </c>
      <c r="S26" s="76">
        <v>0</v>
      </c>
      <c r="T26" s="76">
        <v>0</v>
      </c>
      <c r="U26" s="76">
        <v>0</v>
      </c>
      <c r="V26" s="76">
        <v>0</v>
      </c>
      <c r="W26" s="76" t="s">
        <v>94</v>
      </c>
      <c r="X26" s="117" t="s">
        <v>94</v>
      </c>
      <c r="Y26" s="76">
        <v>0</v>
      </c>
      <c r="Z26" s="76">
        <v>0</v>
      </c>
      <c r="AA26" s="76">
        <v>0</v>
      </c>
      <c r="AB26" s="76">
        <v>0</v>
      </c>
      <c r="AC26" s="76">
        <v>0</v>
      </c>
      <c r="AD26" s="76" t="s">
        <v>94</v>
      </c>
      <c r="AE26" s="117" t="s">
        <v>94</v>
      </c>
      <c r="AF26" s="76">
        <v>0</v>
      </c>
      <c r="AG26" s="76">
        <v>0</v>
      </c>
      <c r="AH26" s="76">
        <v>0</v>
      </c>
      <c r="AI26" s="76">
        <v>0</v>
      </c>
      <c r="AJ26" s="76">
        <v>0</v>
      </c>
      <c r="AK26" s="76" t="s">
        <v>94</v>
      </c>
      <c r="AL26" s="117" t="s">
        <v>94</v>
      </c>
    </row>
    <row r="27" spans="1:38" ht="31.5">
      <c r="A27" s="32" t="s">
        <v>106</v>
      </c>
      <c r="B27" s="33" t="s">
        <v>107</v>
      </c>
      <c r="C27" s="63" t="s">
        <v>93</v>
      </c>
      <c r="D27" s="76">
        <v>0</v>
      </c>
      <c r="E27" s="76">
        <v>0</v>
      </c>
      <c r="F27" s="76">
        <v>0</v>
      </c>
      <c r="G27" s="76">
        <v>0</v>
      </c>
      <c r="H27" s="76">
        <v>0</v>
      </c>
      <c r="I27" s="76" t="s">
        <v>94</v>
      </c>
      <c r="J27" s="117" t="s">
        <v>94</v>
      </c>
      <c r="K27" s="76">
        <v>0</v>
      </c>
      <c r="L27" s="76">
        <v>0</v>
      </c>
      <c r="M27" s="76">
        <v>0</v>
      </c>
      <c r="N27" s="76">
        <v>0</v>
      </c>
      <c r="O27" s="76">
        <v>0</v>
      </c>
      <c r="P27" s="76" t="s">
        <v>94</v>
      </c>
      <c r="Q27" s="117" t="s">
        <v>94</v>
      </c>
      <c r="R27" s="76">
        <v>0</v>
      </c>
      <c r="S27" s="76">
        <v>0</v>
      </c>
      <c r="T27" s="76">
        <v>0</v>
      </c>
      <c r="U27" s="76">
        <v>0</v>
      </c>
      <c r="V27" s="76">
        <v>0</v>
      </c>
      <c r="W27" s="76" t="s">
        <v>94</v>
      </c>
      <c r="X27" s="117" t="s">
        <v>94</v>
      </c>
      <c r="Y27" s="76">
        <v>0</v>
      </c>
      <c r="Z27" s="76">
        <v>0</v>
      </c>
      <c r="AA27" s="76">
        <v>0</v>
      </c>
      <c r="AB27" s="76">
        <v>0</v>
      </c>
      <c r="AC27" s="76">
        <v>0</v>
      </c>
      <c r="AD27" s="76" t="s">
        <v>94</v>
      </c>
      <c r="AE27" s="117" t="s">
        <v>94</v>
      </c>
      <c r="AF27" s="76">
        <v>0</v>
      </c>
      <c r="AG27" s="76">
        <v>0</v>
      </c>
      <c r="AH27" s="76">
        <v>0</v>
      </c>
      <c r="AI27" s="76">
        <v>0</v>
      </c>
      <c r="AJ27" s="76">
        <v>0</v>
      </c>
      <c r="AK27" s="76" t="s">
        <v>94</v>
      </c>
      <c r="AL27" s="117" t="s">
        <v>94</v>
      </c>
    </row>
    <row r="28" spans="1:38" ht="47.25">
      <c r="A28" s="30" t="s">
        <v>108</v>
      </c>
      <c r="B28" s="31" t="s">
        <v>109</v>
      </c>
      <c r="C28" s="63" t="s">
        <v>93</v>
      </c>
      <c r="D28" s="76">
        <v>0</v>
      </c>
      <c r="E28" s="76">
        <v>0</v>
      </c>
      <c r="F28" s="76">
        <v>0</v>
      </c>
      <c r="G28" s="76">
        <v>0</v>
      </c>
      <c r="H28" s="76">
        <v>0</v>
      </c>
      <c r="I28" s="76" t="s">
        <v>94</v>
      </c>
      <c r="J28" s="117" t="s">
        <v>94</v>
      </c>
      <c r="K28" s="76">
        <v>0</v>
      </c>
      <c r="L28" s="76">
        <v>0</v>
      </c>
      <c r="M28" s="76">
        <v>0</v>
      </c>
      <c r="N28" s="76">
        <v>0</v>
      </c>
      <c r="O28" s="76">
        <v>0</v>
      </c>
      <c r="P28" s="76" t="s">
        <v>94</v>
      </c>
      <c r="Q28" s="117" t="s">
        <v>94</v>
      </c>
      <c r="R28" s="76">
        <v>0</v>
      </c>
      <c r="S28" s="76">
        <v>0</v>
      </c>
      <c r="T28" s="76">
        <v>0</v>
      </c>
      <c r="U28" s="76">
        <v>0</v>
      </c>
      <c r="V28" s="76">
        <v>0</v>
      </c>
      <c r="W28" s="76" t="s">
        <v>94</v>
      </c>
      <c r="X28" s="117" t="s">
        <v>94</v>
      </c>
      <c r="Y28" s="76">
        <v>0</v>
      </c>
      <c r="Z28" s="76">
        <v>0</v>
      </c>
      <c r="AA28" s="76">
        <v>0</v>
      </c>
      <c r="AB28" s="76">
        <v>0</v>
      </c>
      <c r="AC28" s="76">
        <v>0</v>
      </c>
      <c r="AD28" s="76" t="s">
        <v>94</v>
      </c>
      <c r="AE28" s="117" t="s">
        <v>94</v>
      </c>
      <c r="AF28" s="76">
        <v>0</v>
      </c>
      <c r="AG28" s="76">
        <v>0</v>
      </c>
      <c r="AH28" s="76">
        <v>0</v>
      </c>
      <c r="AI28" s="76">
        <v>0</v>
      </c>
      <c r="AJ28" s="76">
        <v>0</v>
      </c>
      <c r="AK28" s="76" t="s">
        <v>94</v>
      </c>
      <c r="AL28" s="117" t="s">
        <v>94</v>
      </c>
    </row>
    <row r="29" spans="1:38" ht="47.25">
      <c r="A29" s="30" t="s">
        <v>111</v>
      </c>
      <c r="B29" s="31" t="s">
        <v>112</v>
      </c>
      <c r="C29" s="63" t="s">
        <v>93</v>
      </c>
      <c r="D29" s="76">
        <v>0</v>
      </c>
      <c r="E29" s="76">
        <v>0</v>
      </c>
      <c r="F29" s="76">
        <v>0</v>
      </c>
      <c r="G29" s="76">
        <v>0</v>
      </c>
      <c r="H29" s="76">
        <v>0</v>
      </c>
      <c r="I29" s="76" t="s">
        <v>94</v>
      </c>
      <c r="J29" s="117" t="s">
        <v>94</v>
      </c>
      <c r="K29" s="76">
        <v>0</v>
      </c>
      <c r="L29" s="76">
        <v>0</v>
      </c>
      <c r="M29" s="76">
        <v>0</v>
      </c>
      <c r="N29" s="76">
        <v>0</v>
      </c>
      <c r="O29" s="76">
        <v>0</v>
      </c>
      <c r="P29" s="76" t="s">
        <v>94</v>
      </c>
      <c r="Q29" s="117" t="s">
        <v>94</v>
      </c>
      <c r="R29" s="76">
        <v>0</v>
      </c>
      <c r="S29" s="76">
        <v>0</v>
      </c>
      <c r="T29" s="76">
        <v>0</v>
      </c>
      <c r="U29" s="76">
        <v>0</v>
      </c>
      <c r="V29" s="76">
        <v>0</v>
      </c>
      <c r="W29" s="76" t="s">
        <v>94</v>
      </c>
      <c r="X29" s="117" t="s">
        <v>94</v>
      </c>
      <c r="Y29" s="76">
        <v>0</v>
      </c>
      <c r="Z29" s="76">
        <v>0</v>
      </c>
      <c r="AA29" s="76">
        <v>0</v>
      </c>
      <c r="AB29" s="76">
        <v>0</v>
      </c>
      <c r="AC29" s="76">
        <v>0</v>
      </c>
      <c r="AD29" s="76" t="s">
        <v>94</v>
      </c>
      <c r="AE29" s="117" t="s">
        <v>94</v>
      </c>
      <c r="AF29" s="76">
        <v>0</v>
      </c>
      <c r="AG29" s="76">
        <v>0</v>
      </c>
      <c r="AH29" s="76">
        <v>0</v>
      </c>
      <c r="AI29" s="76">
        <v>0</v>
      </c>
      <c r="AJ29" s="76">
        <v>0</v>
      </c>
      <c r="AK29" s="76" t="s">
        <v>94</v>
      </c>
      <c r="AL29" s="117" t="s">
        <v>94</v>
      </c>
    </row>
    <row r="30" spans="1:38" ht="78.75">
      <c r="A30" s="30" t="s">
        <v>130</v>
      </c>
      <c r="B30" s="31" t="s">
        <v>275</v>
      </c>
      <c r="C30" s="63" t="s">
        <v>93</v>
      </c>
      <c r="D30" s="76">
        <v>0</v>
      </c>
      <c r="E30" s="76">
        <v>0</v>
      </c>
      <c r="F30" s="76">
        <v>0</v>
      </c>
      <c r="G30" s="76">
        <v>0</v>
      </c>
      <c r="H30" s="76">
        <v>0</v>
      </c>
      <c r="I30" s="76" t="s">
        <v>94</v>
      </c>
      <c r="J30" s="117" t="s">
        <v>94</v>
      </c>
      <c r="K30" s="76">
        <v>0</v>
      </c>
      <c r="L30" s="76">
        <v>0</v>
      </c>
      <c r="M30" s="76">
        <v>0</v>
      </c>
      <c r="N30" s="76">
        <v>0</v>
      </c>
      <c r="O30" s="76">
        <v>0</v>
      </c>
      <c r="P30" s="76" t="s">
        <v>94</v>
      </c>
      <c r="Q30" s="117" t="s">
        <v>94</v>
      </c>
      <c r="R30" s="76">
        <v>0</v>
      </c>
      <c r="S30" s="76">
        <v>0</v>
      </c>
      <c r="T30" s="76">
        <v>0</v>
      </c>
      <c r="U30" s="76">
        <v>0</v>
      </c>
      <c r="V30" s="76">
        <v>0</v>
      </c>
      <c r="W30" s="76" t="s">
        <v>94</v>
      </c>
      <c r="X30" s="117" t="s">
        <v>94</v>
      </c>
      <c r="Y30" s="76">
        <v>0</v>
      </c>
      <c r="Z30" s="76">
        <v>0</v>
      </c>
      <c r="AA30" s="76">
        <v>0</v>
      </c>
      <c r="AB30" s="76">
        <v>0</v>
      </c>
      <c r="AC30" s="76">
        <v>0</v>
      </c>
      <c r="AD30" s="76" t="s">
        <v>94</v>
      </c>
      <c r="AE30" s="117" t="s">
        <v>94</v>
      </c>
      <c r="AF30" s="76">
        <v>0</v>
      </c>
      <c r="AG30" s="76">
        <v>0</v>
      </c>
      <c r="AH30" s="76">
        <v>0</v>
      </c>
      <c r="AI30" s="76">
        <v>0</v>
      </c>
      <c r="AJ30" s="76">
        <v>0</v>
      </c>
      <c r="AK30" s="76" t="s">
        <v>94</v>
      </c>
      <c r="AL30" s="117" t="s">
        <v>94</v>
      </c>
    </row>
    <row r="31" spans="1:38" ht="47.25">
      <c r="A31" s="30" t="s">
        <v>143</v>
      </c>
      <c r="B31" s="31" t="s">
        <v>279</v>
      </c>
      <c r="C31" s="63" t="s">
        <v>93</v>
      </c>
      <c r="D31" s="76">
        <v>0</v>
      </c>
      <c r="E31" s="76">
        <v>0</v>
      </c>
      <c r="F31" s="76">
        <v>0</v>
      </c>
      <c r="G31" s="76">
        <v>0</v>
      </c>
      <c r="H31" s="76">
        <v>0</v>
      </c>
      <c r="I31" s="76" t="s">
        <v>94</v>
      </c>
      <c r="J31" s="117" t="s">
        <v>94</v>
      </c>
      <c r="K31" s="76">
        <v>0</v>
      </c>
      <c r="L31" s="76">
        <v>0</v>
      </c>
      <c r="M31" s="76">
        <v>0</v>
      </c>
      <c r="N31" s="76">
        <v>0</v>
      </c>
      <c r="O31" s="76">
        <v>0</v>
      </c>
      <c r="P31" s="76" t="s">
        <v>94</v>
      </c>
      <c r="Q31" s="117" t="s">
        <v>94</v>
      </c>
      <c r="R31" s="76">
        <v>0</v>
      </c>
      <c r="S31" s="76">
        <v>0</v>
      </c>
      <c r="T31" s="76">
        <v>0</v>
      </c>
      <c r="U31" s="76">
        <v>0</v>
      </c>
      <c r="V31" s="76">
        <v>0</v>
      </c>
      <c r="W31" s="76" t="s">
        <v>94</v>
      </c>
      <c r="X31" s="117" t="s">
        <v>94</v>
      </c>
      <c r="Y31" s="76">
        <v>0</v>
      </c>
      <c r="Z31" s="76">
        <v>0</v>
      </c>
      <c r="AA31" s="76">
        <v>0</v>
      </c>
      <c r="AB31" s="76">
        <v>0</v>
      </c>
      <c r="AC31" s="76">
        <v>0</v>
      </c>
      <c r="AD31" s="76" t="s">
        <v>94</v>
      </c>
      <c r="AE31" s="117" t="s">
        <v>94</v>
      </c>
      <c r="AF31" s="76">
        <v>0</v>
      </c>
      <c r="AG31" s="76">
        <v>0</v>
      </c>
      <c r="AH31" s="76">
        <v>0</v>
      </c>
      <c r="AI31" s="76">
        <v>0</v>
      </c>
      <c r="AJ31" s="76">
        <v>0</v>
      </c>
      <c r="AK31" s="76" t="s">
        <v>94</v>
      </c>
      <c r="AL31" s="117" t="s">
        <v>94</v>
      </c>
    </row>
    <row r="32" spans="1:38" ht="78.75">
      <c r="A32" s="30" t="s">
        <v>160</v>
      </c>
      <c r="B32" s="35" t="s">
        <v>131</v>
      </c>
      <c r="C32" s="63" t="s">
        <v>93</v>
      </c>
      <c r="D32" s="76">
        <v>0</v>
      </c>
      <c r="E32" s="76">
        <v>0</v>
      </c>
      <c r="F32" s="76">
        <v>0</v>
      </c>
      <c r="G32" s="76">
        <v>0</v>
      </c>
      <c r="H32" s="76">
        <v>0</v>
      </c>
      <c r="I32" s="76" t="s">
        <v>94</v>
      </c>
      <c r="J32" s="117" t="s">
        <v>94</v>
      </c>
      <c r="K32" s="76">
        <v>0</v>
      </c>
      <c r="L32" s="76">
        <v>0</v>
      </c>
      <c r="M32" s="76">
        <v>0</v>
      </c>
      <c r="N32" s="76">
        <v>0</v>
      </c>
      <c r="O32" s="76">
        <v>0</v>
      </c>
      <c r="P32" s="76" t="s">
        <v>94</v>
      </c>
      <c r="Q32" s="117" t="s">
        <v>94</v>
      </c>
      <c r="R32" s="76">
        <v>0</v>
      </c>
      <c r="S32" s="76">
        <v>0</v>
      </c>
      <c r="T32" s="76">
        <v>0</v>
      </c>
      <c r="U32" s="76">
        <v>0</v>
      </c>
      <c r="V32" s="76">
        <v>0</v>
      </c>
      <c r="W32" s="76" t="s">
        <v>94</v>
      </c>
      <c r="X32" s="117" t="s">
        <v>94</v>
      </c>
      <c r="Y32" s="76">
        <v>0</v>
      </c>
      <c r="Z32" s="76">
        <v>0</v>
      </c>
      <c r="AA32" s="76">
        <v>0</v>
      </c>
      <c r="AB32" s="76">
        <v>0</v>
      </c>
      <c r="AC32" s="76">
        <v>0</v>
      </c>
      <c r="AD32" s="76" t="s">
        <v>94</v>
      </c>
      <c r="AE32" s="117" t="s">
        <v>94</v>
      </c>
      <c r="AF32" s="76">
        <v>0</v>
      </c>
      <c r="AG32" s="76">
        <v>0</v>
      </c>
      <c r="AH32" s="76">
        <v>0</v>
      </c>
      <c r="AI32" s="76">
        <v>0</v>
      </c>
      <c r="AJ32" s="76">
        <v>0</v>
      </c>
      <c r="AK32" s="76" t="s">
        <v>94</v>
      </c>
      <c r="AL32" s="117" t="s">
        <v>94</v>
      </c>
    </row>
    <row r="33" spans="1:38" ht="94.5">
      <c r="A33" s="30" t="s">
        <v>163</v>
      </c>
      <c r="B33" s="31" t="s">
        <v>282</v>
      </c>
      <c r="C33" s="63" t="s">
        <v>93</v>
      </c>
      <c r="D33" s="76">
        <v>0</v>
      </c>
      <c r="E33" s="76">
        <v>0</v>
      </c>
      <c r="F33" s="76">
        <v>0</v>
      </c>
      <c r="G33" s="76">
        <v>0</v>
      </c>
      <c r="H33" s="76">
        <v>0</v>
      </c>
      <c r="I33" s="76" t="s">
        <v>94</v>
      </c>
      <c r="J33" s="117" t="s">
        <v>94</v>
      </c>
      <c r="K33" s="76">
        <v>0</v>
      </c>
      <c r="L33" s="76">
        <v>0</v>
      </c>
      <c r="M33" s="76">
        <v>0</v>
      </c>
      <c r="N33" s="76">
        <v>0</v>
      </c>
      <c r="O33" s="76">
        <v>0</v>
      </c>
      <c r="P33" s="76" t="s">
        <v>94</v>
      </c>
      <c r="Q33" s="117" t="s">
        <v>94</v>
      </c>
      <c r="R33" s="76">
        <v>0</v>
      </c>
      <c r="S33" s="76">
        <v>0</v>
      </c>
      <c r="T33" s="76">
        <v>0</v>
      </c>
      <c r="U33" s="76">
        <v>0</v>
      </c>
      <c r="V33" s="76">
        <v>0</v>
      </c>
      <c r="W33" s="76" t="s">
        <v>94</v>
      </c>
      <c r="X33" s="117" t="s">
        <v>94</v>
      </c>
      <c r="Y33" s="76">
        <v>0</v>
      </c>
      <c r="Z33" s="76">
        <v>0</v>
      </c>
      <c r="AA33" s="76">
        <v>0</v>
      </c>
      <c r="AB33" s="76">
        <v>0</v>
      </c>
      <c r="AC33" s="76">
        <v>0</v>
      </c>
      <c r="AD33" s="76" t="s">
        <v>94</v>
      </c>
      <c r="AE33" s="117" t="s">
        <v>94</v>
      </c>
      <c r="AF33" s="76">
        <v>0</v>
      </c>
      <c r="AG33" s="76">
        <v>0</v>
      </c>
      <c r="AH33" s="76">
        <v>0</v>
      </c>
      <c r="AI33" s="76">
        <v>0</v>
      </c>
      <c r="AJ33" s="76">
        <v>0</v>
      </c>
      <c r="AK33" s="76" t="s">
        <v>94</v>
      </c>
      <c r="AL33" s="117" t="s">
        <v>94</v>
      </c>
    </row>
    <row r="34" spans="1:38" ht="63">
      <c r="A34" s="34" t="s">
        <v>166</v>
      </c>
      <c r="B34" s="35" t="s">
        <v>138</v>
      </c>
      <c r="C34" s="63" t="s">
        <v>93</v>
      </c>
      <c r="D34" s="76">
        <v>0</v>
      </c>
      <c r="E34" s="76">
        <v>0</v>
      </c>
      <c r="F34" s="76">
        <v>0</v>
      </c>
      <c r="G34" s="76">
        <v>0</v>
      </c>
      <c r="H34" s="76">
        <v>0</v>
      </c>
      <c r="I34" s="76" t="s">
        <v>94</v>
      </c>
      <c r="J34" s="117" t="s">
        <v>94</v>
      </c>
      <c r="K34" s="76">
        <v>0</v>
      </c>
      <c r="L34" s="76">
        <v>0</v>
      </c>
      <c r="M34" s="76">
        <v>0</v>
      </c>
      <c r="N34" s="76">
        <v>0</v>
      </c>
      <c r="O34" s="76">
        <v>0</v>
      </c>
      <c r="P34" s="76" t="s">
        <v>94</v>
      </c>
      <c r="Q34" s="117" t="s">
        <v>94</v>
      </c>
      <c r="R34" s="76">
        <v>0</v>
      </c>
      <c r="S34" s="76">
        <v>0</v>
      </c>
      <c r="T34" s="76">
        <v>0</v>
      </c>
      <c r="U34" s="76">
        <v>0</v>
      </c>
      <c r="V34" s="76">
        <v>0</v>
      </c>
      <c r="W34" s="76" t="s">
        <v>94</v>
      </c>
      <c r="X34" s="117" t="s">
        <v>94</v>
      </c>
      <c r="Y34" s="76">
        <v>0</v>
      </c>
      <c r="Z34" s="76">
        <v>0</v>
      </c>
      <c r="AA34" s="76">
        <v>0</v>
      </c>
      <c r="AB34" s="76">
        <v>0</v>
      </c>
      <c r="AC34" s="76">
        <v>0</v>
      </c>
      <c r="AD34" s="76" t="s">
        <v>94</v>
      </c>
      <c r="AE34" s="117" t="s">
        <v>94</v>
      </c>
      <c r="AF34" s="76">
        <v>0</v>
      </c>
      <c r="AG34" s="76">
        <v>0</v>
      </c>
      <c r="AH34" s="76">
        <v>0</v>
      </c>
      <c r="AI34" s="76">
        <v>0</v>
      </c>
      <c r="AJ34" s="76">
        <v>0</v>
      </c>
      <c r="AK34" s="76" t="s">
        <v>94</v>
      </c>
      <c r="AL34" s="117" t="s">
        <v>94</v>
      </c>
    </row>
    <row r="35" spans="1:38" ht="78.75">
      <c r="A35" s="30" t="s">
        <v>177</v>
      </c>
      <c r="B35" s="35" t="s">
        <v>140</v>
      </c>
      <c r="C35" s="63" t="s">
        <v>93</v>
      </c>
      <c r="D35" s="76">
        <v>0</v>
      </c>
      <c r="E35" s="76">
        <v>0</v>
      </c>
      <c r="F35" s="76">
        <v>0</v>
      </c>
      <c r="G35" s="76">
        <v>0</v>
      </c>
      <c r="H35" s="76">
        <v>0</v>
      </c>
      <c r="I35" s="76" t="s">
        <v>94</v>
      </c>
      <c r="J35" s="117" t="s">
        <v>94</v>
      </c>
      <c r="K35" s="76">
        <v>0</v>
      </c>
      <c r="L35" s="76">
        <v>0</v>
      </c>
      <c r="M35" s="76">
        <v>0</v>
      </c>
      <c r="N35" s="76">
        <v>0</v>
      </c>
      <c r="O35" s="76">
        <v>0</v>
      </c>
      <c r="P35" s="76" t="s">
        <v>94</v>
      </c>
      <c r="Q35" s="117" t="s">
        <v>94</v>
      </c>
      <c r="R35" s="76">
        <v>0</v>
      </c>
      <c r="S35" s="76">
        <v>0</v>
      </c>
      <c r="T35" s="76">
        <v>0</v>
      </c>
      <c r="U35" s="76">
        <v>0</v>
      </c>
      <c r="V35" s="76">
        <v>0</v>
      </c>
      <c r="W35" s="76" t="s">
        <v>94</v>
      </c>
      <c r="X35" s="117" t="s">
        <v>94</v>
      </c>
      <c r="Y35" s="76">
        <v>0</v>
      </c>
      <c r="Z35" s="76">
        <v>0</v>
      </c>
      <c r="AA35" s="76">
        <v>0</v>
      </c>
      <c r="AB35" s="76">
        <v>0</v>
      </c>
      <c r="AC35" s="76">
        <v>0</v>
      </c>
      <c r="AD35" s="76" t="s">
        <v>94</v>
      </c>
      <c r="AE35" s="117" t="s">
        <v>94</v>
      </c>
      <c r="AF35" s="76">
        <v>0</v>
      </c>
      <c r="AG35" s="76">
        <v>0</v>
      </c>
      <c r="AH35" s="76">
        <v>0</v>
      </c>
      <c r="AI35" s="76">
        <v>0</v>
      </c>
      <c r="AJ35" s="76">
        <v>0</v>
      </c>
      <c r="AK35" s="76" t="s">
        <v>94</v>
      </c>
      <c r="AL35" s="117" t="s">
        <v>94</v>
      </c>
    </row>
    <row r="36" spans="1:38" ht="78.75">
      <c r="A36" s="30" t="s">
        <v>179</v>
      </c>
      <c r="B36" s="35" t="s">
        <v>144</v>
      </c>
      <c r="C36" s="63" t="s">
        <v>93</v>
      </c>
      <c r="D36" s="76">
        <v>0</v>
      </c>
      <c r="E36" s="76">
        <v>0</v>
      </c>
      <c r="F36" s="76">
        <v>0</v>
      </c>
      <c r="G36" s="76">
        <v>0</v>
      </c>
      <c r="H36" s="76">
        <v>0</v>
      </c>
      <c r="I36" s="76" t="s">
        <v>94</v>
      </c>
      <c r="J36" s="117" t="s">
        <v>94</v>
      </c>
      <c r="K36" s="76">
        <v>0</v>
      </c>
      <c r="L36" s="76">
        <v>0</v>
      </c>
      <c r="M36" s="76">
        <v>0</v>
      </c>
      <c r="N36" s="76">
        <v>0</v>
      </c>
      <c r="O36" s="76">
        <v>0</v>
      </c>
      <c r="P36" s="76" t="s">
        <v>94</v>
      </c>
      <c r="Q36" s="117" t="s">
        <v>94</v>
      </c>
      <c r="R36" s="76">
        <v>0</v>
      </c>
      <c r="S36" s="76">
        <v>0</v>
      </c>
      <c r="T36" s="76">
        <v>0</v>
      </c>
      <c r="U36" s="76">
        <v>0</v>
      </c>
      <c r="V36" s="76">
        <v>0</v>
      </c>
      <c r="W36" s="76" t="s">
        <v>94</v>
      </c>
      <c r="X36" s="117" t="s">
        <v>94</v>
      </c>
      <c r="Y36" s="76">
        <v>0</v>
      </c>
      <c r="Z36" s="76">
        <v>0</v>
      </c>
      <c r="AA36" s="76">
        <v>0</v>
      </c>
      <c r="AB36" s="76">
        <v>0</v>
      </c>
      <c r="AC36" s="76">
        <v>0</v>
      </c>
      <c r="AD36" s="76" t="s">
        <v>94</v>
      </c>
      <c r="AE36" s="117" t="s">
        <v>94</v>
      </c>
      <c r="AF36" s="76">
        <v>0</v>
      </c>
      <c r="AG36" s="76">
        <v>0</v>
      </c>
      <c r="AH36" s="76">
        <v>0</v>
      </c>
      <c r="AI36" s="76">
        <v>0</v>
      </c>
      <c r="AJ36" s="76">
        <v>0</v>
      </c>
      <c r="AK36" s="76" t="s">
        <v>94</v>
      </c>
      <c r="AL36" s="117" t="s">
        <v>94</v>
      </c>
    </row>
    <row r="37" spans="1:38" ht="63">
      <c r="A37" s="30" t="s">
        <v>181</v>
      </c>
      <c r="B37" s="31" t="s">
        <v>285</v>
      </c>
      <c r="C37" s="63" t="s">
        <v>93</v>
      </c>
      <c r="D37" s="76">
        <v>0</v>
      </c>
      <c r="E37" s="76">
        <v>0</v>
      </c>
      <c r="F37" s="76">
        <v>0</v>
      </c>
      <c r="G37" s="76">
        <v>0</v>
      </c>
      <c r="H37" s="76">
        <v>0</v>
      </c>
      <c r="I37" s="76" t="s">
        <v>94</v>
      </c>
      <c r="J37" s="117" t="s">
        <v>94</v>
      </c>
      <c r="K37" s="76">
        <v>0</v>
      </c>
      <c r="L37" s="76">
        <v>0</v>
      </c>
      <c r="M37" s="76">
        <v>0</v>
      </c>
      <c r="N37" s="76">
        <v>0</v>
      </c>
      <c r="O37" s="76">
        <v>0</v>
      </c>
      <c r="P37" s="76" t="s">
        <v>94</v>
      </c>
      <c r="Q37" s="117" t="s">
        <v>94</v>
      </c>
      <c r="R37" s="76">
        <v>0</v>
      </c>
      <c r="S37" s="76">
        <v>0</v>
      </c>
      <c r="T37" s="76">
        <v>0</v>
      </c>
      <c r="U37" s="76">
        <v>0</v>
      </c>
      <c r="V37" s="76">
        <v>0</v>
      </c>
      <c r="W37" s="76" t="s">
        <v>94</v>
      </c>
      <c r="X37" s="117" t="s">
        <v>94</v>
      </c>
      <c r="Y37" s="76">
        <v>0</v>
      </c>
      <c r="Z37" s="76">
        <v>0</v>
      </c>
      <c r="AA37" s="76">
        <v>0</v>
      </c>
      <c r="AB37" s="76">
        <v>0</v>
      </c>
      <c r="AC37" s="76">
        <v>0</v>
      </c>
      <c r="AD37" s="76" t="s">
        <v>94</v>
      </c>
      <c r="AE37" s="117" t="s">
        <v>94</v>
      </c>
      <c r="AF37" s="76">
        <v>0</v>
      </c>
      <c r="AG37" s="76">
        <v>0</v>
      </c>
      <c r="AH37" s="76">
        <v>0</v>
      </c>
      <c r="AI37" s="76">
        <v>0</v>
      </c>
      <c r="AJ37" s="76">
        <v>0</v>
      </c>
      <c r="AK37" s="76" t="s">
        <v>94</v>
      </c>
      <c r="AL37" s="117" t="s">
        <v>94</v>
      </c>
    </row>
    <row r="38" spans="1:38" ht="63">
      <c r="A38" s="30" t="s">
        <v>287</v>
      </c>
      <c r="B38" s="31" t="s">
        <v>288</v>
      </c>
      <c r="C38" s="63" t="s">
        <v>93</v>
      </c>
      <c r="D38" s="76">
        <v>0</v>
      </c>
      <c r="E38" s="76">
        <v>0</v>
      </c>
      <c r="F38" s="76">
        <v>0</v>
      </c>
      <c r="G38" s="76">
        <v>0</v>
      </c>
      <c r="H38" s="76">
        <v>0</v>
      </c>
      <c r="I38" s="76" t="s">
        <v>94</v>
      </c>
      <c r="J38" s="117" t="s">
        <v>94</v>
      </c>
      <c r="K38" s="76">
        <v>0</v>
      </c>
      <c r="L38" s="76">
        <v>0</v>
      </c>
      <c r="M38" s="76">
        <v>0</v>
      </c>
      <c r="N38" s="76">
        <v>0</v>
      </c>
      <c r="O38" s="76">
        <v>0</v>
      </c>
      <c r="P38" s="76" t="s">
        <v>94</v>
      </c>
      <c r="Q38" s="117" t="s">
        <v>94</v>
      </c>
      <c r="R38" s="76">
        <v>0</v>
      </c>
      <c r="S38" s="76">
        <v>0</v>
      </c>
      <c r="T38" s="76">
        <v>0</v>
      </c>
      <c r="U38" s="76">
        <v>0</v>
      </c>
      <c r="V38" s="76">
        <v>0</v>
      </c>
      <c r="W38" s="76" t="s">
        <v>94</v>
      </c>
      <c r="X38" s="117" t="s">
        <v>94</v>
      </c>
      <c r="Y38" s="76">
        <v>0</v>
      </c>
      <c r="Z38" s="76">
        <v>0</v>
      </c>
      <c r="AA38" s="76">
        <v>0</v>
      </c>
      <c r="AB38" s="76">
        <v>0</v>
      </c>
      <c r="AC38" s="76">
        <v>0</v>
      </c>
      <c r="AD38" s="76" t="s">
        <v>94</v>
      </c>
      <c r="AE38" s="117" t="s">
        <v>94</v>
      </c>
      <c r="AF38" s="76">
        <v>0</v>
      </c>
      <c r="AG38" s="76">
        <v>0</v>
      </c>
      <c r="AH38" s="76">
        <v>0</v>
      </c>
      <c r="AI38" s="76">
        <v>0</v>
      </c>
      <c r="AJ38" s="76">
        <v>0</v>
      </c>
      <c r="AK38" s="76" t="s">
        <v>94</v>
      </c>
      <c r="AL38" s="117" t="s">
        <v>94</v>
      </c>
    </row>
    <row r="39" spans="1:38" ht="63">
      <c r="A39" s="30" t="s">
        <v>290</v>
      </c>
      <c r="B39" s="31" t="s">
        <v>291</v>
      </c>
      <c r="C39" s="63" t="s">
        <v>93</v>
      </c>
      <c r="D39" s="76">
        <v>0</v>
      </c>
      <c r="E39" s="76">
        <v>0</v>
      </c>
      <c r="F39" s="76">
        <v>0</v>
      </c>
      <c r="G39" s="76">
        <v>0</v>
      </c>
      <c r="H39" s="76">
        <v>0</v>
      </c>
      <c r="I39" s="76" t="s">
        <v>94</v>
      </c>
      <c r="J39" s="117" t="s">
        <v>94</v>
      </c>
      <c r="K39" s="76">
        <v>0</v>
      </c>
      <c r="L39" s="76">
        <v>0</v>
      </c>
      <c r="M39" s="76">
        <v>0</v>
      </c>
      <c r="N39" s="76">
        <v>0</v>
      </c>
      <c r="O39" s="76">
        <v>0</v>
      </c>
      <c r="P39" s="76" t="s">
        <v>94</v>
      </c>
      <c r="Q39" s="117" t="s">
        <v>94</v>
      </c>
      <c r="R39" s="76">
        <v>0</v>
      </c>
      <c r="S39" s="76">
        <v>0</v>
      </c>
      <c r="T39" s="76">
        <v>0</v>
      </c>
      <c r="U39" s="76">
        <v>0</v>
      </c>
      <c r="V39" s="76">
        <v>0</v>
      </c>
      <c r="W39" s="76" t="s">
        <v>94</v>
      </c>
      <c r="X39" s="117" t="s">
        <v>94</v>
      </c>
      <c r="Y39" s="76">
        <v>0</v>
      </c>
      <c r="Z39" s="76">
        <v>0</v>
      </c>
      <c r="AA39" s="76">
        <v>0</v>
      </c>
      <c r="AB39" s="76">
        <v>0</v>
      </c>
      <c r="AC39" s="76">
        <v>0</v>
      </c>
      <c r="AD39" s="76" t="s">
        <v>94</v>
      </c>
      <c r="AE39" s="117" t="s">
        <v>94</v>
      </c>
      <c r="AF39" s="76">
        <v>0</v>
      </c>
      <c r="AG39" s="76">
        <v>0</v>
      </c>
      <c r="AH39" s="76">
        <v>0</v>
      </c>
      <c r="AI39" s="76">
        <v>0</v>
      </c>
      <c r="AJ39" s="76">
        <v>0</v>
      </c>
      <c r="AK39" s="76" t="s">
        <v>94</v>
      </c>
      <c r="AL39" s="117" t="s">
        <v>94</v>
      </c>
    </row>
    <row r="40" spans="1:38" ht="63">
      <c r="A40" s="30" t="s">
        <v>293</v>
      </c>
      <c r="B40" s="31" t="s">
        <v>294</v>
      </c>
      <c r="C40" s="63" t="s">
        <v>93</v>
      </c>
      <c r="D40" s="76">
        <v>0</v>
      </c>
      <c r="E40" s="76">
        <v>0</v>
      </c>
      <c r="F40" s="76">
        <v>0</v>
      </c>
      <c r="G40" s="76">
        <v>0</v>
      </c>
      <c r="H40" s="76">
        <v>0</v>
      </c>
      <c r="I40" s="76" t="s">
        <v>94</v>
      </c>
      <c r="J40" s="117" t="s">
        <v>94</v>
      </c>
      <c r="K40" s="76">
        <v>0</v>
      </c>
      <c r="L40" s="76">
        <v>0</v>
      </c>
      <c r="M40" s="76">
        <v>0</v>
      </c>
      <c r="N40" s="76">
        <v>0</v>
      </c>
      <c r="O40" s="76">
        <v>0</v>
      </c>
      <c r="P40" s="76" t="s">
        <v>94</v>
      </c>
      <c r="Q40" s="117" t="s">
        <v>94</v>
      </c>
      <c r="R40" s="76">
        <v>0</v>
      </c>
      <c r="S40" s="76">
        <v>0</v>
      </c>
      <c r="T40" s="76">
        <v>0</v>
      </c>
      <c r="U40" s="76">
        <v>0</v>
      </c>
      <c r="V40" s="76">
        <v>0</v>
      </c>
      <c r="W40" s="76" t="s">
        <v>94</v>
      </c>
      <c r="X40" s="117" t="s">
        <v>94</v>
      </c>
      <c r="Y40" s="76">
        <v>0</v>
      </c>
      <c r="Z40" s="76">
        <v>0</v>
      </c>
      <c r="AA40" s="76">
        <v>0</v>
      </c>
      <c r="AB40" s="76">
        <v>0</v>
      </c>
      <c r="AC40" s="76">
        <v>0</v>
      </c>
      <c r="AD40" s="76" t="s">
        <v>94</v>
      </c>
      <c r="AE40" s="117" t="s">
        <v>94</v>
      </c>
      <c r="AF40" s="76">
        <v>0</v>
      </c>
      <c r="AG40" s="76">
        <v>0</v>
      </c>
      <c r="AH40" s="76">
        <v>0</v>
      </c>
      <c r="AI40" s="76">
        <v>0</v>
      </c>
      <c r="AJ40" s="76">
        <v>0</v>
      </c>
      <c r="AK40" s="76" t="s">
        <v>94</v>
      </c>
      <c r="AL40" s="117" t="s">
        <v>94</v>
      </c>
    </row>
    <row r="41" spans="1:38" ht="78.75">
      <c r="A41" s="30" t="s">
        <v>296</v>
      </c>
      <c r="B41" s="35" t="s">
        <v>161</v>
      </c>
      <c r="C41" s="63" t="s">
        <v>93</v>
      </c>
      <c r="D41" s="76">
        <v>0</v>
      </c>
      <c r="E41" s="76">
        <v>0</v>
      </c>
      <c r="F41" s="76">
        <v>0</v>
      </c>
      <c r="G41" s="76">
        <v>0</v>
      </c>
      <c r="H41" s="76">
        <v>0</v>
      </c>
      <c r="I41" s="76" t="s">
        <v>94</v>
      </c>
      <c r="J41" s="117" t="s">
        <v>94</v>
      </c>
      <c r="K41" s="76">
        <v>0</v>
      </c>
      <c r="L41" s="76">
        <v>0</v>
      </c>
      <c r="M41" s="76">
        <v>0</v>
      </c>
      <c r="N41" s="76">
        <v>0</v>
      </c>
      <c r="O41" s="76">
        <v>0</v>
      </c>
      <c r="P41" s="76" t="s">
        <v>94</v>
      </c>
      <c r="Q41" s="117" t="s">
        <v>94</v>
      </c>
      <c r="R41" s="76">
        <v>0</v>
      </c>
      <c r="S41" s="76">
        <v>0</v>
      </c>
      <c r="T41" s="76">
        <v>0</v>
      </c>
      <c r="U41" s="76">
        <v>0</v>
      </c>
      <c r="V41" s="76">
        <v>0</v>
      </c>
      <c r="W41" s="76" t="s">
        <v>94</v>
      </c>
      <c r="X41" s="117" t="s">
        <v>94</v>
      </c>
      <c r="Y41" s="76">
        <v>0</v>
      </c>
      <c r="Z41" s="76">
        <v>0</v>
      </c>
      <c r="AA41" s="76">
        <v>0</v>
      </c>
      <c r="AB41" s="76">
        <v>0</v>
      </c>
      <c r="AC41" s="76">
        <v>0</v>
      </c>
      <c r="AD41" s="76" t="s">
        <v>94</v>
      </c>
      <c r="AE41" s="117" t="s">
        <v>94</v>
      </c>
      <c r="AF41" s="76">
        <v>0</v>
      </c>
      <c r="AG41" s="76">
        <v>0</v>
      </c>
      <c r="AH41" s="76">
        <v>0</v>
      </c>
      <c r="AI41" s="76">
        <v>0</v>
      </c>
      <c r="AJ41" s="76">
        <v>0</v>
      </c>
      <c r="AK41" s="76" t="s">
        <v>94</v>
      </c>
      <c r="AL41" s="117" t="s">
        <v>94</v>
      </c>
    </row>
    <row r="42" spans="1:38" ht="47.25">
      <c r="A42" s="30" t="s">
        <v>297</v>
      </c>
      <c r="B42" s="35" t="s">
        <v>164</v>
      </c>
      <c r="C42" s="63" t="s">
        <v>93</v>
      </c>
      <c r="D42" s="76">
        <v>0</v>
      </c>
      <c r="E42" s="76">
        <v>0</v>
      </c>
      <c r="F42" s="76">
        <v>0</v>
      </c>
      <c r="G42" s="76">
        <v>0</v>
      </c>
      <c r="H42" s="76">
        <v>0</v>
      </c>
      <c r="I42" s="76" t="s">
        <v>94</v>
      </c>
      <c r="J42" s="117" t="s">
        <v>94</v>
      </c>
      <c r="K42" s="76">
        <v>0</v>
      </c>
      <c r="L42" s="76">
        <v>0</v>
      </c>
      <c r="M42" s="76">
        <v>0</v>
      </c>
      <c r="N42" s="76">
        <v>0</v>
      </c>
      <c r="O42" s="76">
        <v>0</v>
      </c>
      <c r="P42" s="76" t="s">
        <v>94</v>
      </c>
      <c r="Q42" s="117" t="s">
        <v>94</v>
      </c>
      <c r="R42" s="76">
        <v>0</v>
      </c>
      <c r="S42" s="76">
        <v>0</v>
      </c>
      <c r="T42" s="76">
        <v>0</v>
      </c>
      <c r="U42" s="76">
        <v>0</v>
      </c>
      <c r="V42" s="76">
        <v>0</v>
      </c>
      <c r="W42" s="76" t="s">
        <v>94</v>
      </c>
      <c r="X42" s="117" t="s">
        <v>94</v>
      </c>
      <c r="Y42" s="76">
        <v>0</v>
      </c>
      <c r="Z42" s="76">
        <v>0</v>
      </c>
      <c r="AA42" s="76">
        <v>0</v>
      </c>
      <c r="AB42" s="76">
        <v>0</v>
      </c>
      <c r="AC42" s="76">
        <v>0</v>
      </c>
      <c r="AD42" s="76" t="s">
        <v>94</v>
      </c>
      <c r="AE42" s="117" t="s">
        <v>94</v>
      </c>
      <c r="AF42" s="76">
        <v>0</v>
      </c>
      <c r="AG42" s="76">
        <v>0</v>
      </c>
      <c r="AH42" s="76">
        <v>0</v>
      </c>
      <c r="AI42" s="76">
        <v>0</v>
      </c>
      <c r="AJ42" s="76">
        <v>0</v>
      </c>
      <c r="AK42" s="76" t="s">
        <v>94</v>
      </c>
      <c r="AL42" s="117" t="s">
        <v>94</v>
      </c>
    </row>
    <row r="43" spans="1:38" ht="63">
      <c r="A43" s="30" t="s">
        <v>298</v>
      </c>
      <c r="B43" s="35" t="s">
        <v>167</v>
      </c>
      <c r="C43" s="63" t="s">
        <v>93</v>
      </c>
      <c r="D43" s="76">
        <v>0</v>
      </c>
      <c r="E43" s="76">
        <v>0</v>
      </c>
      <c r="F43" s="76">
        <v>0</v>
      </c>
      <c r="G43" s="76">
        <v>0</v>
      </c>
      <c r="H43" s="76">
        <v>0</v>
      </c>
      <c r="I43" s="76" t="s">
        <v>94</v>
      </c>
      <c r="J43" s="117" t="s">
        <v>94</v>
      </c>
      <c r="K43" s="76">
        <v>0</v>
      </c>
      <c r="L43" s="76">
        <v>0</v>
      </c>
      <c r="M43" s="76">
        <v>0</v>
      </c>
      <c r="N43" s="76">
        <v>0</v>
      </c>
      <c r="O43" s="76">
        <v>0</v>
      </c>
      <c r="P43" s="76" t="s">
        <v>94</v>
      </c>
      <c r="Q43" s="117" t="s">
        <v>94</v>
      </c>
      <c r="R43" s="76">
        <v>0</v>
      </c>
      <c r="S43" s="76">
        <v>0</v>
      </c>
      <c r="T43" s="76">
        <v>0</v>
      </c>
      <c r="U43" s="76">
        <v>0</v>
      </c>
      <c r="V43" s="76">
        <v>0</v>
      </c>
      <c r="W43" s="76" t="s">
        <v>94</v>
      </c>
      <c r="X43" s="117" t="s">
        <v>94</v>
      </c>
      <c r="Y43" s="76">
        <v>0</v>
      </c>
      <c r="Z43" s="76">
        <v>0</v>
      </c>
      <c r="AA43" s="76">
        <v>0</v>
      </c>
      <c r="AB43" s="76">
        <v>0</v>
      </c>
      <c r="AC43" s="76">
        <v>0</v>
      </c>
      <c r="AD43" s="76" t="s">
        <v>94</v>
      </c>
      <c r="AE43" s="117" t="s">
        <v>94</v>
      </c>
      <c r="AF43" s="76">
        <v>0</v>
      </c>
      <c r="AG43" s="76">
        <v>0</v>
      </c>
      <c r="AH43" s="76">
        <v>0</v>
      </c>
      <c r="AI43" s="76">
        <v>0</v>
      </c>
      <c r="AJ43" s="76">
        <v>0</v>
      </c>
      <c r="AK43" s="76" t="s">
        <v>94</v>
      </c>
      <c r="AL43" s="117" t="s">
        <v>94</v>
      </c>
    </row>
    <row r="44" spans="1:38" ht="63">
      <c r="A44" s="30" t="s">
        <v>299</v>
      </c>
      <c r="B44" s="31" t="s">
        <v>300</v>
      </c>
      <c r="C44" s="63" t="s">
        <v>93</v>
      </c>
      <c r="D44" s="76">
        <v>0</v>
      </c>
      <c r="E44" s="76">
        <v>0</v>
      </c>
      <c r="F44" s="76">
        <v>0</v>
      </c>
      <c r="G44" s="76">
        <v>0</v>
      </c>
      <c r="H44" s="76">
        <v>0</v>
      </c>
      <c r="I44" s="76" t="s">
        <v>94</v>
      </c>
      <c r="J44" s="117" t="s">
        <v>94</v>
      </c>
      <c r="K44" s="76">
        <v>0</v>
      </c>
      <c r="L44" s="76">
        <v>0</v>
      </c>
      <c r="M44" s="76">
        <v>0</v>
      </c>
      <c r="N44" s="76">
        <v>0</v>
      </c>
      <c r="O44" s="76">
        <v>0</v>
      </c>
      <c r="P44" s="76" t="s">
        <v>94</v>
      </c>
      <c r="Q44" s="117" t="s">
        <v>94</v>
      </c>
      <c r="R44" s="76">
        <v>0</v>
      </c>
      <c r="S44" s="76">
        <v>0</v>
      </c>
      <c r="T44" s="76">
        <v>0</v>
      </c>
      <c r="U44" s="76">
        <v>0</v>
      </c>
      <c r="V44" s="76">
        <v>0</v>
      </c>
      <c r="W44" s="76" t="s">
        <v>94</v>
      </c>
      <c r="X44" s="117" t="s">
        <v>94</v>
      </c>
      <c r="Y44" s="76">
        <v>0</v>
      </c>
      <c r="Z44" s="76">
        <v>0</v>
      </c>
      <c r="AA44" s="76">
        <v>0</v>
      </c>
      <c r="AB44" s="76">
        <v>0</v>
      </c>
      <c r="AC44" s="76">
        <v>0</v>
      </c>
      <c r="AD44" s="76" t="s">
        <v>94</v>
      </c>
      <c r="AE44" s="117" t="s">
        <v>94</v>
      </c>
      <c r="AF44" s="76">
        <v>0</v>
      </c>
      <c r="AG44" s="76">
        <v>0</v>
      </c>
      <c r="AH44" s="76">
        <v>0</v>
      </c>
      <c r="AI44" s="76">
        <v>0</v>
      </c>
      <c r="AJ44" s="76">
        <v>0</v>
      </c>
      <c r="AK44" s="76" t="s">
        <v>94</v>
      </c>
      <c r="AL44" s="117" t="s">
        <v>94</v>
      </c>
    </row>
    <row r="45" spans="1:38" ht="31.5">
      <c r="A45" s="30" t="s">
        <v>301</v>
      </c>
      <c r="B45" s="31" t="s">
        <v>302</v>
      </c>
      <c r="C45" s="63" t="s">
        <v>93</v>
      </c>
      <c r="D45" s="76">
        <v>0</v>
      </c>
      <c r="E45" s="76">
        <v>0</v>
      </c>
      <c r="F45" s="76">
        <v>0</v>
      </c>
      <c r="G45" s="76">
        <v>0</v>
      </c>
      <c r="H45" s="76">
        <v>0</v>
      </c>
      <c r="I45" s="76" t="s">
        <v>94</v>
      </c>
      <c r="J45" s="117" t="s">
        <v>94</v>
      </c>
      <c r="K45" s="76">
        <v>0</v>
      </c>
      <c r="L45" s="76">
        <v>0</v>
      </c>
      <c r="M45" s="76">
        <v>0</v>
      </c>
      <c r="N45" s="76">
        <v>0</v>
      </c>
      <c r="O45" s="76">
        <v>0</v>
      </c>
      <c r="P45" s="76" t="s">
        <v>94</v>
      </c>
      <c r="Q45" s="117" t="s">
        <v>94</v>
      </c>
      <c r="R45" s="76">
        <v>0</v>
      </c>
      <c r="S45" s="76">
        <v>0</v>
      </c>
      <c r="T45" s="76">
        <v>0</v>
      </c>
      <c r="U45" s="76">
        <v>0</v>
      </c>
      <c r="V45" s="76">
        <v>0</v>
      </c>
      <c r="W45" s="76" t="s">
        <v>94</v>
      </c>
      <c r="X45" s="117" t="s">
        <v>94</v>
      </c>
      <c r="Y45" s="76">
        <v>0</v>
      </c>
      <c r="Z45" s="76">
        <v>0</v>
      </c>
      <c r="AA45" s="76">
        <v>0</v>
      </c>
      <c r="AB45" s="76">
        <v>0</v>
      </c>
      <c r="AC45" s="76">
        <v>0</v>
      </c>
      <c r="AD45" s="76" t="s">
        <v>94</v>
      </c>
      <c r="AE45" s="117" t="s">
        <v>94</v>
      </c>
      <c r="AF45" s="76">
        <v>0</v>
      </c>
      <c r="AG45" s="76">
        <v>0</v>
      </c>
      <c r="AH45" s="76">
        <v>0</v>
      </c>
      <c r="AI45" s="76">
        <v>0</v>
      </c>
      <c r="AJ45" s="76">
        <v>0</v>
      </c>
      <c r="AK45" s="76" t="s">
        <v>94</v>
      </c>
      <c r="AL45" s="117" t="s">
        <v>94</v>
      </c>
    </row>
    <row r="46" spans="1:38" ht="31.5">
      <c r="A46" s="30" t="s">
        <v>304</v>
      </c>
      <c r="B46" s="31" t="s">
        <v>305</v>
      </c>
      <c r="C46" s="63" t="s">
        <v>93</v>
      </c>
      <c r="D46" s="76">
        <v>0</v>
      </c>
      <c r="E46" s="76">
        <v>0</v>
      </c>
      <c r="F46" s="76">
        <v>0</v>
      </c>
      <c r="G46" s="76">
        <v>0</v>
      </c>
      <c r="H46" s="76">
        <v>0</v>
      </c>
      <c r="I46" s="76" t="s">
        <v>94</v>
      </c>
      <c r="J46" s="117" t="s">
        <v>94</v>
      </c>
      <c r="K46" s="76">
        <v>0</v>
      </c>
      <c r="L46" s="76">
        <v>0</v>
      </c>
      <c r="M46" s="76">
        <v>0</v>
      </c>
      <c r="N46" s="76">
        <v>0</v>
      </c>
      <c r="O46" s="76">
        <v>0</v>
      </c>
      <c r="P46" s="76" t="s">
        <v>94</v>
      </c>
      <c r="Q46" s="117" t="s">
        <v>94</v>
      </c>
      <c r="R46" s="76">
        <v>0</v>
      </c>
      <c r="S46" s="76">
        <v>0</v>
      </c>
      <c r="T46" s="76">
        <v>0</v>
      </c>
      <c r="U46" s="76">
        <v>0</v>
      </c>
      <c r="V46" s="76">
        <v>0</v>
      </c>
      <c r="W46" s="76" t="s">
        <v>94</v>
      </c>
      <c r="X46" s="117" t="s">
        <v>94</v>
      </c>
      <c r="Y46" s="76">
        <v>0</v>
      </c>
      <c r="Z46" s="76">
        <v>0</v>
      </c>
      <c r="AA46" s="76">
        <v>0</v>
      </c>
      <c r="AB46" s="76">
        <v>0</v>
      </c>
      <c r="AC46" s="76">
        <v>0</v>
      </c>
      <c r="AD46" s="76" t="s">
        <v>94</v>
      </c>
      <c r="AE46" s="117" t="s">
        <v>94</v>
      </c>
      <c r="AF46" s="76">
        <v>0</v>
      </c>
      <c r="AG46" s="76">
        <v>0</v>
      </c>
      <c r="AH46" s="76">
        <v>0</v>
      </c>
      <c r="AI46" s="76">
        <v>0</v>
      </c>
      <c r="AJ46" s="76">
        <v>0</v>
      </c>
      <c r="AK46" s="76" t="s">
        <v>94</v>
      </c>
      <c r="AL46" s="117" t="s">
        <v>94</v>
      </c>
    </row>
    <row r="47" spans="1:38" ht="31.5">
      <c r="A47" s="30" t="s">
        <v>306</v>
      </c>
      <c r="B47" s="31" t="s">
        <v>307</v>
      </c>
      <c r="C47" s="63" t="s">
        <v>93</v>
      </c>
      <c r="D47" s="76">
        <v>0</v>
      </c>
      <c r="E47" s="76">
        <v>0</v>
      </c>
      <c r="F47" s="76">
        <v>0</v>
      </c>
      <c r="G47" s="76">
        <v>0</v>
      </c>
      <c r="H47" s="76">
        <v>0</v>
      </c>
      <c r="I47" s="76" t="s">
        <v>94</v>
      </c>
      <c r="J47" s="117" t="s">
        <v>94</v>
      </c>
      <c r="K47" s="76">
        <v>0</v>
      </c>
      <c r="L47" s="76">
        <v>0</v>
      </c>
      <c r="M47" s="76">
        <v>0</v>
      </c>
      <c r="N47" s="76">
        <v>0</v>
      </c>
      <c r="O47" s="76">
        <v>0</v>
      </c>
      <c r="P47" s="76" t="s">
        <v>94</v>
      </c>
      <c r="Q47" s="117" t="s">
        <v>94</v>
      </c>
      <c r="R47" s="76">
        <v>0</v>
      </c>
      <c r="S47" s="76">
        <v>0</v>
      </c>
      <c r="T47" s="76">
        <v>0</v>
      </c>
      <c r="U47" s="76">
        <v>0</v>
      </c>
      <c r="V47" s="76">
        <v>0</v>
      </c>
      <c r="W47" s="76" t="s">
        <v>94</v>
      </c>
      <c r="X47" s="117" t="s">
        <v>94</v>
      </c>
      <c r="Y47" s="76">
        <v>0</v>
      </c>
      <c r="Z47" s="76">
        <v>0</v>
      </c>
      <c r="AA47" s="76">
        <v>0</v>
      </c>
      <c r="AB47" s="76">
        <v>0</v>
      </c>
      <c r="AC47" s="76">
        <v>0</v>
      </c>
      <c r="AD47" s="76" t="s">
        <v>94</v>
      </c>
      <c r="AE47" s="117" t="s">
        <v>94</v>
      </c>
      <c r="AF47" s="76">
        <v>0</v>
      </c>
      <c r="AG47" s="76">
        <v>0</v>
      </c>
      <c r="AH47" s="76">
        <v>0</v>
      </c>
      <c r="AI47" s="76">
        <v>0</v>
      </c>
      <c r="AJ47" s="76">
        <v>0</v>
      </c>
      <c r="AK47" s="76" t="s">
        <v>94</v>
      </c>
      <c r="AL47" s="117" t="s">
        <v>94</v>
      </c>
    </row>
    <row r="48" spans="1:38" ht="63">
      <c r="A48" s="30" t="s">
        <v>308</v>
      </c>
      <c r="B48" s="35" t="s">
        <v>175</v>
      </c>
      <c r="C48" s="63" t="s">
        <v>93</v>
      </c>
      <c r="D48" s="76">
        <v>0</v>
      </c>
      <c r="E48" s="76">
        <v>0</v>
      </c>
      <c r="F48" s="76">
        <v>0</v>
      </c>
      <c r="G48" s="76">
        <v>0</v>
      </c>
      <c r="H48" s="76">
        <v>0</v>
      </c>
      <c r="I48" s="76" t="s">
        <v>94</v>
      </c>
      <c r="J48" s="117" t="s">
        <v>94</v>
      </c>
      <c r="K48" s="76">
        <v>0</v>
      </c>
      <c r="L48" s="76">
        <v>0</v>
      </c>
      <c r="M48" s="76">
        <v>0</v>
      </c>
      <c r="N48" s="76">
        <v>0</v>
      </c>
      <c r="O48" s="76">
        <v>0</v>
      </c>
      <c r="P48" s="76" t="s">
        <v>94</v>
      </c>
      <c r="Q48" s="117" t="s">
        <v>94</v>
      </c>
      <c r="R48" s="76">
        <v>0</v>
      </c>
      <c r="S48" s="76">
        <v>0</v>
      </c>
      <c r="T48" s="76">
        <v>0</v>
      </c>
      <c r="U48" s="76">
        <v>0</v>
      </c>
      <c r="V48" s="76">
        <v>0</v>
      </c>
      <c r="W48" s="76" t="s">
        <v>94</v>
      </c>
      <c r="X48" s="117" t="s">
        <v>94</v>
      </c>
      <c r="Y48" s="76">
        <v>0</v>
      </c>
      <c r="Z48" s="76">
        <v>0</v>
      </c>
      <c r="AA48" s="76">
        <v>0</v>
      </c>
      <c r="AB48" s="76">
        <v>0</v>
      </c>
      <c r="AC48" s="76">
        <v>0</v>
      </c>
      <c r="AD48" s="76" t="s">
        <v>94</v>
      </c>
      <c r="AE48" s="117" t="s">
        <v>94</v>
      </c>
      <c r="AF48" s="76">
        <v>0</v>
      </c>
      <c r="AG48" s="76">
        <v>0</v>
      </c>
      <c r="AH48" s="76">
        <v>0</v>
      </c>
      <c r="AI48" s="76">
        <v>0</v>
      </c>
      <c r="AJ48" s="76">
        <v>0</v>
      </c>
      <c r="AK48" s="76" t="s">
        <v>94</v>
      </c>
      <c r="AL48" s="117" t="s">
        <v>94</v>
      </c>
    </row>
    <row r="49" spans="1:38" ht="63">
      <c r="A49" s="30" t="s">
        <v>310</v>
      </c>
      <c r="B49" s="35" t="s">
        <v>176</v>
      </c>
      <c r="C49" s="63" t="s">
        <v>93</v>
      </c>
      <c r="D49" s="76">
        <v>0</v>
      </c>
      <c r="E49" s="76">
        <v>0</v>
      </c>
      <c r="F49" s="76">
        <v>0</v>
      </c>
      <c r="G49" s="76">
        <v>0</v>
      </c>
      <c r="H49" s="76">
        <v>0</v>
      </c>
      <c r="I49" s="76" t="s">
        <v>94</v>
      </c>
      <c r="J49" s="117" t="s">
        <v>94</v>
      </c>
      <c r="K49" s="76">
        <v>0</v>
      </c>
      <c r="L49" s="76">
        <v>0</v>
      </c>
      <c r="M49" s="76">
        <v>0</v>
      </c>
      <c r="N49" s="76">
        <v>0</v>
      </c>
      <c r="O49" s="76">
        <v>0</v>
      </c>
      <c r="P49" s="76" t="s">
        <v>94</v>
      </c>
      <c r="Q49" s="117" t="s">
        <v>94</v>
      </c>
      <c r="R49" s="76">
        <v>0</v>
      </c>
      <c r="S49" s="76">
        <v>0</v>
      </c>
      <c r="T49" s="76">
        <v>0</v>
      </c>
      <c r="U49" s="76">
        <v>0</v>
      </c>
      <c r="V49" s="76">
        <v>0</v>
      </c>
      <c r="W49" s="76" t="s">
        <v>94</v>
      </c>
      <c r="X49" s="117" t="s">
        <v>94</v>
      </c>
      <c r="Y49" s="76">
        <v>0</v>
      </c>
      <c r="Z49" s="76">
        <v>0</v>
      </c>
      <c r="AA49" s="76">
        <v>0</v>
      </c>
      <c r="AB49" s="76">
        <v>0</v>
      </c>
      <c r="AC49" s="76">
        <v>0</v>
      </c>
      <c r="AD49" s="76" t="s">
        <v>94</v>
      </c>
      <c r="AE49" s="117" t="s">
        <v>94</v>
      </c>
      <c r="AF49" s="76">
        <v>0</v>
      </c>
      <c r="AG49" s="76">
        <v>0</v>
      </c>
      <c r="AH49" s="76">
        <v>0</v>
      </c>
      <c r="AI49" s="76">
        <v>0</v>
      </c>
      <c r="AJ49" s="76">
        <v>0</v>
      </c>
      <c r="AK49" s="76" t="s">
        <v>94</v>
      </c>
      <c r="AL49" s="117" t="s">
        <v>94</v>
      </c>
    </row>
    <row r="50" spans="1:38" ht="47.25">
      <c r="A50" s="30" t="s">
        <v>312</v>
      </c>
      <c r="B50" s="35" t="s">
        <v>178</v>
      </c>
      <c r="C50" s="63" t="s">
        <v>93</v>
      </c>
      <c r="D50" s="76">
        <v>0</v>
      </c>
      <c r="E50" s="76">
        <v>0</v>
      </c>
      <c r="F50" s="76">
        <v>0</v>
      </c>
      <c r="G50" s="76">
        <v>0</v>
      </c>
      <c r="H50" s="76">
        <v>0</v>
      </c>
      <c r="I50" s="76" t="s">
        <v>94</v>
      </c>
      <c r="J50" s="117" t="s">
        <v>94</v>
      </c>
      <c r="K50" s="76">
        <v>0</v>
      </c>
      <c r="L50" s="76">
        <v>0</v>
      </c>
      <c r="M50" s="76">
        <v>0</v>
      </c>
      <c r="N50" s="76">
        <v>0</v>
      </c>
      <c r="O50" s="76">
        <v>0</v>
      </c>
      <c r="P50" s="76" t="s">
        <v>94</v>
      </c>
      <c r="Q50" s="117" t="s">
        <v>94</v>
      </c>
      <c r="R50" s="76">
        <v>0</v>
      </c>
      <c r="S50" s="76">
        <v>0</v>
      </c>
      <c r="T50" s="76">
        <v>0</v>
      </c>
      <c r="U50" s="76">
        <v>0</v>
      </c>
      <c r="V50" s="76">
        <v>0</v>
      </c>
      <c r="W50" s="76" t="s">
        <v>94</v>
      </c>
      <c r="X50" s="117" t="s">
        <v>94</v>
      </c>
      <c r="Y50" s="76">
        <v>0</v>
      </c>
      <c r="Z50" s="76">
        <v>0</v>
      </c>
      <c r="AA50" s="76">
        <v>0</v>
      </c>
      <c r="AB50" s="76">
        <v>0</v>
      </c>
      <c r="AC50" s="76">
        <v>0</v>
      </c>
      <c r="AD50" s="76" t="s">
        <v>94</v>
      </c>
      <c r="AE50" s="117" t="s">
        <v>94</v>
      </c>
      <c r="AF50" s="76">
        <v>0</v>
      </c>
      <c r="AG50" s="76">
        <v>0</v>
      </c>
      <c r="AH50" s="76">
        <v>0</v>
      </c>
      <c r="AI50" s="76">
        <v>0</v>
      </c>
      <c r="AJ50" s="76">
        <v>0</v>
      </c>
      <c r="AK50" s="76" t="s">
        <v>94</v>
      </c>
      <c r="AL50" s="117" t="s">
        <v>94</v>
      </c>
    </row>
    <row r="51" spans="1:38" ht="63">
      <c r="A51" s="30" t="s">
        <v>314</v>
      </c>
      <c r="B51" s="35" t="s">
        <v>180</v>
      </c>
      <c r="C51" s="63" t="s">
        <v>93</v>
      </c>
      <c r="D51" s="76">
        <v>0</v>
      </c>
      <c r="E51" s="76">
        <v>0</v>
      </c>
      <c r="F51" s="76">
        <v>0</v>
      </c>
      <c r="G51" s="76">
        <v>0</v>
      </c>
      <c r="H51" s="76">
        <v>0</v>
      </c>
      <c r="I51" s="76" t="s">
        <v>94</v>
      </c>
      <c r="J51" s="117" t="s">
        <v>94</v>
      </c>
      <c r="K51" s="76">
        <v>0</v>
      </c>
      <c r="L51" s="76">
        <v>0</v>
      </c>
      <c r="M51" s="76">
        <v>0</v>
      </c>
      <c r="N51" s="76">
        <v>0</v>
      </c>
      <c r="O51" s="76">
        <v>0</v>
      </c>
      <c r="P51" s="76" t="s">
        <v>94</v>
      </c>
      <c r="Q51" s="117" t="s">
        <v>94</v>
      </c>
      <c r="R51" s="76">
        <v>0</v>
      </c>
      <c r="S51" s="76">
        <v>0</v>
      </c>
      <c r="T51" s="76">
        <v>0</v>
      </c>
      <c r="U51" s="76">
        <v>0</v>
      </c>
      <c r="V51" s="76">
        <v>0</v>
      </c>
      <c r="W51" s="76" t="s">
        <v>94</v>
      </c>
      <c r="X51" s="117" t="s">
        <v>94</v>
      </c>
      <c r="Y51" s="76">
        <v>0</v>
      </c>
      <c r="Z51" s="76">
        <v>0</v>
      </c>
      <c r="AA51" s="76">
        <v>0</v>
      </c>
      <c r="AB51" s="76">
        <v>0</v>
      </c>
      <c r="AC51" s="76">
        <v>0</v>
      </c>
      <c r="AD51" s="76" t="s">
        <v>94</v>
      </c>
      <c r="AE51" s="117" t="s">
        <v>94</v>
      </c>
      <c r="AF51" s="76">
        <v>0</v>
      </c>
      <c r="AG51" s="76">
        <v>0</v>
      </c>
      <c r="AH51" s="76">
        <v>0</v>
      </c>
      <c r="AI51" s="76">
        <v>0</v>
      </c>
      <c r="AJ51" s="76">
        <v>0</v>
      </c>
      <c r="AK51" s="76" t="s">
        <v>94</v>
      </c>
      <c r="AL51" s="117" t="s">
        <v>94</v>
      </c>
    </row>
    <row r="52" spans="1:38" ht="31.5">
      <c r="A52" s="30" t="s">
        <v>315</v>
      </c>
      <c r="B52" s="35" t="s">
        <v>182</v>
      </c>
      <c r="C52" s="63" t="s">
        <v>93</v>
      </c>
      <c r="D52" s="76">
        <v>0</v>
      </c>
      <c r="E52" s="76">
        <v>0</v>
      </c>
      <c r="F52" s="76">
        <v>0</v>
      </c>
      <c r="G52" s="76">
        <v>0</v>
      </c>
      <c r="H52" s="76">
        <v>0</v>
      </c>
      <c r="I52" s="76" t="s">
        <v>94</v>
      </c>
      <c r="J52" s="117" t="s">
        <v>94</v>
      </c>
      <c r="K52" s="76">
        <v>0</v>
      </c>
      <c r="L52" s="76">
        <v>0</v>
      </c>
      <c r="M52" s="76">
        <v>0</v>
      </c>
      <c r="N52" s="76">
        <v>0</v>
      </c>
      <c r="O52" s="76">
        <v>0</v>
      </c>
      <c r="P52" s="76" t="s">
        <v>94</v>
      </c>
      <c r="Q52" s="117" t="s">
        <v>94</v>
      </c>
      <c r="R52" s="76">
        <v>0</v>
      </c>
      <c r="S52" s="76">
        <v>0</v>
      </c>
      <c r="T52" s="76">
        <v>0</v>
      </c>
      <c r="U52" s="76">
        <v>0</v>
      </c>
      <c r="V52" s="76">
        <v>0</v>
      </c>
      <c r="W52" s="76" t="s">
        <v>94</v>
      </c>
      <c r="X52" s="117" t="s">
        <v>94</v>
      </c>
      <c r="Y52" s="76">
        <v>0</v>
      </c>
      <c r="Z52" s="76">
        <v>0</v>
      </c>
      <c r="AA52" s="76">
        <v>0</v>
      </c>
      <c r="AB52" s="76">
        <v>0</v>
      </c>
      <c r="AC52" s="76">
        <v>0</v>
      </c>
      <c r="AD52" s="76" t="s">
        <v>94</v>
      </c>
      <c r="AE52" s="117" t="s">
        <v>94</v>
      </c>
      <c r="AF52" s="76">
        <v>0</v>
      </c>
      <c r="AG52" s="76">
        <v>0</v>
      </c>
      <c r="AH52" s="76">
        <v>0</v>
      </c>
      <c r="AI52" s="76">
        <v>0</v>
      </c>
      <c r="AJ52" s="76">
        <v>0</v>
      </c>
      <c r="AK52" s="76" t="s">
        <v>94</v>
      </c>
      <c r="AL52" s="117" t="s">
        <v>94</v>
      </c>
    </row>
    <row r="53" spans="1:38" s="40" customFormat="1" ht="47.25">
      <c r="A53" s="32" t="s">
        <v>114</v>
      </c>
      <c r="B53" s="33" t="s">
        <v>115</v>
      </c>
      <c r="C53" s="63" t="s">
        <v>93</v>
      </c>
      <c r="D53" s="75">
        <v>0</v>
      </c>
      <c r="E53" s="75">
        <v>0</v>
      </c>
      <c r="F53" s="75">
        <v>0</v>
      </c>
      <c r="G53" s="75">
        <v>0</v>
      </c>
      <c r="H53" s="75">
        <v>0</v>
      </c>
      <c r="I53" s="75" t="s">
        <v>94</v>
      </c>
      <c r="J53" s="115" t="s">
        <v>94</v>
      </c>
      <c r="K53" s="75">
        <v>0</v>
      </c>
      <c r="L53" s="75">
        <v>0</v>
      </c>
      <c r="M53" s="75">
        <v>0</v>
      </c>
      <c r="N53" s="75">
        <v>0</v>
      </c>
      <c r="O53" s="75">
        <v>0</v>
      </c>
      <c r="P53" s="75" t="s">
        <v>94</v>
      </c>
      <c r="Q53" s="115" t="s">
        <v>94</v>
      </c>
      <c r="R53" s="75">
        <v>0</v>
      </c>
      <c r="S53" s="75">
        <v>0</v>
      </c>
      <c r="T53" s="75">
        <v>0</v>
      </c>
      <c r="U53" s="75">
        <v>0</v>
      </c>
      <c r="V53" s="75">
        <v>0</v>
      </c>
      <c r="W53" s="75" t="s">
        <v>94</v>
      </c>
      <c r="X53" s="115" t="s">
        <v>94</v>
      </c>
      <c r="Y53" s="75">
        <v>0</v>
      </c>
      <c r="Z53" s="75">
        <f>Z56+Z58</f>
        <v>3.1500000000000004</v>
      </c>
      <c r="AA53" s="75">
        <f>AA58</f>
        <v>0.8</v>
      </c>
      <c r="AB53" s="75">
        <v>0</v>
      </c>
      <c r="AC53" s="75">
        <f>AC56</f>
        <v>2.36</v>
      </c>
      <c r="AD53" s="75" t="s">
        <v>94</v>
      </c>
      <c r="AE53" s="115" t="s">
        <v>94</v>
      </c>
      <c r="AF53" s="75">
        <v>0</v>
      </c>
      <c r="AG53" s="75">
        <f>AG56+AG58</f>
        <v>3.1500000000000004</v>
      </c>
      <c r="AH53" s="75">
        <f>AH58</f>
        <v>0.8</v>
      </c>
      <c r="AI53" s="75">
        <v>0</v>
      </c>
      <c r="AJ53" s="75">
        <f>AJ56</f>
        <v>2.36</v>
      </c>
      <c r="AK53" s="75" t="s">
        <v>94</v>
      </c>
      <c r="AL53" s="115" t="s">
        <v>94</v>
      </c>
    </row>
    <row r="54" spans="1:38" ht="47.25">
      <c r="A54" s="30" t="s">
        <v>116</v>
      </c>
      <c r="B54" s="31" t="s">
        <v>117</v>
      </c>
      <c r="C54" s="63" t="s">
        <v>93</v>
      </c>
      <c r="D54" s="76">
        <v>0</v>
      </c>
      <c r="E54" s="76">
        <v>0</v>
      </c>
      <c r="F54" s="76">
        <v>0</v>
      </c>
      <c r="G54" s="76">
        <v>0</v>
      </c>
      <c r="H54" s="76">
        <v>0</v>
      </c>
      <c r="I54" s="76" t="s">
        <v>94</v>
      </c>
      <c r="J54" s="117" t="s">
        <v>94</v>
      </c>
      <c r="K54" s="76">
        <v>0</v>
      </c>
      <c r="L54" s="76">
        <v>0</v>
      </c>
      <c r="M54" s="76">
        <v>0</v>
      </c>
      <c r="N54" s="76">
        <v>0</v>
      </c>
      <c r="O54" s="76">
        <v>0</v>
      </c>
      <c r="P54" s="76" t="s">
        <v>94</v>
      </c>
      <c r="Q54" s="117" t="s">
        <v>94</v>
      </c>
      <c r="R54" s="76">
        <v>0</v>
      </c>
      <c r="S54" s="76">
        <v>0</v>
      </c>
      <c r="T54" s="76">
        <v>0</v>
      </c>
      <c r="U54" s="76">
        <v>0</v>
      </c>
      <c r="V54" s="76">
        <v>0</v>
      </c>
      <c r="W54" s="76" t="s">
        <v>94</v>
      </c>
      <c r="X54" s="117" t="s">
        <v>94</v>
      </c>
      <c r="Y54" s="76">
        <v>0</v>
      </c>
      <c r="Z54" s="73">
        <v>0</v>
      </c>
      <c r="AA54" s="76">
        <v>0</v>
      </c>
      <c r="AB54" s="76">
        <v>0</v>
      </c>
      <c r="AC54" s="76">
        <v>0</v>
      </c>
      <c r="AD54" s="76" t="s">
        <v>94</v>
      </c>
      <c r="AE54" s="117" t="s">
        <v>94</v>
      </c>
      <c r="AF54" s="76">
        <v>0</v>
      </c>
      <c r="AG54" s="76">
        <v>0</v>
      </c>
      <c r="AH54" s="76">
        <v>0</v>
      </c>
      <c r="AI54" s="76">
        <v>0</v>
      </c>
      <c r="AJ54" s="76">
        <v>0</v>
      </c>
      <c r="AK54" s="76" t="s">
        <v>94</v>
      </c>
      <c r="AL54" s="117" t="s">
        <v>94</v>
      </c>
    </row>
    <row r="55" spans="1:38" ht="31.5">
      <c r="A55" s="30" t="s">
        <v>118</v>
      </c>
      <c r="B55" s="31" t="s">
        <v>521</v>
      </c>
      <c r="C55" s="63" t="s">
        <v>93</v>
      </c>
      <c r="D55" s="76">
        <v>0</v>
      </c>
      <c r="E55" s="76">
        <v>0</v>
      </c>
      <c r="F55" s="76">
        <v>0</v>
      </c>
      <c r="G55" s="76">
        <v>0</v>
      </c>
      <c r="H55" s="76">
        <v>0</v>
      </c>
      <c r="I55" s="76" t="s">
        <v>94</v>
      </c>
      <c r="J55" s="117" t="s">
        <v>94</v>
      </c>
      <c r="K55" s="76">
        <v>0</v>
      </c>
      <c r="L55" s="76">
        <v>0</v>
      </c>
      <c r="M55" s="76">
        <v>0</v>
      </c>
      <c r="N55" s="76">
        <v>0</v>
      </c>
      <c r="O55" s="76">
        <v>0</v>
      </c>
      <c r="P55" s="76" t="s">
        <v>94</v>
      </c>
      <c r="Q55" s="117" t="s">
        <v>94</v>
      </c>
      <c r="R55" s="76">
        <v>0</v>
      </c>
      <c r="S55" s="76">
        <v>0</v>
      </c>
      <c r="T55" s="76">
        <v>0</v>
      </c>
      <c r="U55" s="76">
        <v>0</v>
      </c>
      <c r="V55" s="76">
        <v>0</v>
      </c>
      <c r="W55" s="76" t="s">
        <v>94</v>
      </c>
      <c r="X55" s="117" t="s">
        <v>94</v>
      </c>
      <c r="Y55" s="76">
        <v>0</v>
      </c>
      <c r="Z55" s="76">
        <v>0</v>
      </c>
      <c r="AA55" s="76">
        <v>0</v>
      </c>
      <c r="AB55" s="76">
        <v>0</v>
      </c>
      <c r="AC55" s="76">
        <v>0</v>
      </c>
      <c r="AD55" s="76" t="s">
        <v>94</v>
      </c>
      <c r="AE55" s="117" t="s">
        <v>94</v>
      </c>
      <c r="AF55" s="76">
        <v>0</v>
      </c>
      <c r="AG55" s="76">
        <v>0</v>
      </c>
      <c r="AH55" s="76">
        <v>0</v>
      </c>
      <c r="AI55" s="76">
        <v>0</v>
      </c>
      <c r="AJ55" s="76">
        <v>0</v>
      </c>
      <c r="AK55" s="76" t="s">
        <v>94</v>
      </c>
      <c r="AL55" s="117" t="s">
        <v>94</v>
      </c>
    </row>
    <row r="56" spans="1:38" ht="47.25">
      <c r="A56" s="30" t="s">
        <v>118</v>
      </c>
      <c r="B56" s="31" t="s">
        <v>319</v>
      </c>
      <c r="C56" s="63" t="s">
        <v>93</v>
      </c>
      <c r="D56" s="76">
        <v>0</v>
      </c>
      <c r="E56" s="76">
        <v>0</v>
      </c>
      <c r="F56" s="76">
        <v>0</v>
      </c>
      <c r="G56" s="76">
        <v>0</v>
      </c>
      <c r="H56" s="76">
        <v>0</v>
      </c>
      <c r="I56" s="76" t="s">
        <v>94</v>
      </c>
      <c r="J56" s="117" t="s">
        <v>94</v>
      </c>
      <c r="K56" s="76">
        <v>0</v>
      </c>
      <c r="L56" s="76">
        <v>0</v>
      </c>
      <c r="M56" s="76">
        <v>0</v>
      </c>
      <c r="N56" s="76">
        <v>0</v>
      </c>
      <c r="O56" s="76">
        <v>0</v>
      </c>
      <c r="P56" s="76" t="s">
        <v>94</v>
      </c>
      <c r="Q56" s="117" t="s">
        <v>94</v>
      </c>
      <c r="R56" s="76">
        <v>0</v>
      </c>
      <c r="S56" s="76">
        <v>0</v>
      </c>
      <c r="T56" s="76">
        <v>0</v>
      </c>
      <c r="U56" s="76">
        <v>0</v>
      </c>
      <c r="V56" s="76">
        <v>0</v>
      </c>
      <c r="W56" s="76" t="s">
        <v>94</v>
      </c>
      <c r="X56" s="117" t="s">
        <v>94</v>
      </c>
      <c r="Y56" s="76">
        <v>0</v>
      </c>
      <c r="Z56" s="73">
        <v>2.24</v>
      </c>
      <c r="AA56" s="73">
        <v>0</v>
      </c>
      <c r="AB56" s="76">
        <v>0</v>
      </c>
      <c r="AC56" s="76">
        <v>2.36</v>
      </c>
      <c r="AD56" s="76" t="s">
        <v>94</v>
      </c>
      <c r="AE56" s="117" t="s">
        <v>94</v>
      </c>
      <c r="AF56" s="76">
        <v>0</v>
      </c>
      <c r="AG56" s="73">
        <v>2.24</v>
      </c>
      <c r="AH56" s="73">
        <v>0</v>
      </c>
      <c r="AI56" s="76">
        <v>0</v>
      </c>
      <c r="AJ56" s="76">
        <v>2.36</v>
      </c>
      <c r="AK56" s="76" t="s">
        <v>94</v>
      </c>
      <c r="AL56" s="117" t="s">
        <v>94</v>
      </c>
    </row>
    <row r="57" spans="1:38" ht="31.5">
      <c r="A57" s="30" t="s">
        <v>318</v>
      </c>
      <c r="B57" s="31" t="s">
        <v>321</v>
      </c>
      <c r="C57" s="63" t="s">
        <v>93</v>
      </c>
      <c r="D57" s="76">
        <v>0</v>
      </c>
      <c r="E57" s="76">
        <v>0</v>
      </c>
      <c r="F57" s="76">
        <v>0</v>
      </c>
      <c r="G57" s="76">
        <v>0</v>
      </c>
      <c r="H57" s="76">
        <v>0</v>
      </c>
      <c r="I57" s="76" t="s">
        <v>94</v>
      </c>
      <c r="J57" s="117" t="s">
        <v>94</v>
      </c>
      <c r="K57" s="76">
        <v>0</v>
      </c>
      <c r="L57" s="76">
        <v>0</v>
      </c>
      <c r="M57" s="76">
        <v>0</v>
      </c>
      <c r="N57" s="76">
        <v>0</v>
      </c>
      <c r="O57" s="76">
        <v>0</v>
      </c>
      <c r="P57" s="76" t="s">
        <v>94</v>
      </c>
      <c r="Q57" s="117" t="s">
        <v>94</v>
      </c>
      <c r="R57" s="76">
        <v>0</v>
      </c>
      <c r="S57" s="76">
        <v>0</v>
      </c>
      <c r="T57" s="76">
        <v>0</v>
      </c>
      <c r="U57" s="76">
        <v>0</v>
      </c>
      <c r="V57" s="76">
        <v>0</v>
      </c>
      <c r="W57" s="76" t="s">
        <v>94</v>
      </c>
      <c r="X57" s="117" t="s">
        <v>94</v>
      </c>
      <c r="Y57" s="76">
        <v>0</v>
      </c>
      <c r="Z57" s="76">
        <v>0</v>
      </c>
      <c r="AA57" s="76">
        <v>0</v>
      </c>
      <c r="AB57" s="76">
        <v>0</v>
      </c>
      <c r="AC57" s="76">
        <v>0</v>
      </c>
      <c r="AD57" s="76" t="s">
        <v>94</v>
      </c>
      <c r="AE57" s="117" t="s">
        <v>94</v>
      </c>
      <c r="AF57" s="76">
        <v>0</v>
      </c>
      <c r="AG57" s="76">
        <v>0</v>
      </c>
      <c r="AH57" s="76">
        <v>0</v>
      </c>
      <c r="AI57" s="76">
        <v>0</v>
      </c>
      <c r="AJ57" s="76">
        <v>0</v>
      </c>
      <c r="AK57" s="76" t="s">
        <v>94</v>
      </c>
      <c r="AL57" s="117" t="s">
        <v>94</v>
      </c>
    </row>
    <row r="58" spans="1:38" ht="31.5">
      <c r="A58" s="30" t="s">
        <v>320</v>
      </c>
      <c r="B58" s="31" t="s">
        <v>321</v>
      </c>
      <c r="C58" s="63" t="s">
        <v>93</v>
      </c>
      <c r="D58" s="76">
        <v>0</v>
      </c>
      <c r="E58" s="76">
        <v>0</v>
      </c>
      <c r="F58" s="76">
        <v>0</v>
      </c>
      <c r="G58" s="76">
        <v>0</v>
      </c>
      <c r="H58" s="76">
        <v>0</v>
      </c>
      <c r="I58" s="76" t="s">
        <v>94</v>
      </c>
      <c r="J58" s="117" t="s">
        <v>94</v>
      </c>
      <c r="K58" s="76">
        <v>0</v>
      </c>
      <c r="L58" s="76">
        <v>0</v>
      </c>
      <c r="M58" s="76">
        <v>0</v>
      </c>
      <c r="N58" s="76">
        <v>0</v>
      </c>
      <c r="O58" s="76">
        <v>0</v>
      </c>
      <c r="P58" s="76" t="s">
        <v>94</v>
      </c>
      <c r="Q58" s="117" t="s">
        <v>94</v>
      </c>
      <c r="R58" s="76">
        <v>0</v>
      </c>
      <c r="S58" s="76">
        <v>0</v>
      </c>
      <c r="T58" s="76">
        <v>0</v>
      </c>
      <c r="U58" s="76">
        <v>0</v>
      </c>
      <c r="V58" s="76">
        <v>0</v>
      </c>
      <c r="W58" s="76" t="s">
        <v>94</v>
      </c>
      <c r="X58" s="117" t="s">
        <v>94</v>
      </c>
      <c r="Y58" s="76">
        <v>0</v>
      </c>
      <c r="Z58" s="76">
        <v>0.91</v>
      </c>
      <c r="AA58" s="76">
        <v>0.8</v>
      </c>
      <c r="AB58" s="76">
        <v>0</v>
      </c>
      <c r="AC58" s="76">
        <v>0</v>
      </c>
      <c r="AD58" s="76" t="s">
        <v>94</v>
      </c>
      <c r="AE58" s="117" t="s">
        <v>94</v>
      </c>
      <c r="AF58" s="76">
        <v>0</v>
      </c>
      <c r="AG58" s="76">
        <v>0.91</v>
      </c>
      <c r="AH58" s="76">
        <v>0.8</v>
      </c>
      <c r="AI58" s="76">
        <v>0</v>
      </c>
      <c r="AJ58" s="76">
        <v>0</v>
      </c>
      <c r="AK58" s="76" t="s">
        <v>94</v>
      </c>
      <c r="AL58" s="117" t="s">
        <v>94</v>
      </c>
    </row>
    <row r="59" spans="1:38" ht="47.25">
      <c r="A59" s="30" t="s">
        <v>322</v>
      </c>
      <c r="B59" s="31" t="s">
        <v>117</v>
      </c>
      <c r="C59" s="63" t="s">
        <v>93</v>
      </c>
      <c r="D59" s="76">
        <v>0</v>
      </c>
      <c r="E59" s="76">
        <v>0</v>
      </c>
      <c r="F59" s="76">
        <v>0</v>
      </c>
      <c r="G59" s="76">
        <v>0</v>
      </c>
      <c r="H59" s="76">
        <v>0</v>
      </c>
      <c r="I59" s="76" t="s">
        <v>94</v>
      </c>
      <c r="J59" s="117" t="s">
        <v>94</v>
      </c>
      <c r="K59" s="76">
        <v>0</v>
      </c>
      <c r="L59" s="76">
        <v>0</v>
      </c>
      <c r="M59" s="76">
        <v>0</v>
      </c>
      <c r="N59" s="76">
        <v>0</v>
      </c>
      <c r="O59" s="76">
        <v>0</v>
      </c>
      <c r="P59" s="76" t="s">
        <v>94</v>
      </c>
      <c r="Q59" s="117" t="s">
        <v>94</v>
      </c>
      <c r="R59" s="76">
        <v>0</v>
      </c>
      <c r="S59" s="76">
        <v>0</v>
      </c>
      <c r="T59" s="76">
        <v>0</v>
      </c>
      <c r="U59" s="76">
        <v>0</v>
      </c>
      <c r="V59" s="76">
        <v>0</v>
      </c>
      <c r="W59" s="76" t="s">
        <v>94</v>
      </c>
      <c r="X59" s="117" t="s">
        <v>94</v>
      </c>
      <c r="Y59" s="76">
        <v>0</v>
      </c>
      <c r="Z59" s="76">
        <v>0</v>
      </c>
      <c r="AA59" s="76">
        <v>0</v>
      </c>
      <c r="AB59" s="76">
        <v>0</v>
      </c>
      <c r="AC59" s="76">
        <v>0</v>
      </c>
      <c r="AD59" s="76" t="s">
        <v>94</v>
      </c>
      <c r="AE59" s="117" t="s">
        <v>94</v>
      </c>
      <c r="AF59" s="76">
        <v>0</v>
      </c>
      <c r="AG59" s="76">
        <v>0</v>
      </c>
      <c r="AH59" s="76">
        <v>0</v>
      </c>
      <c r="AI59" s="76">
        <v>0</v>
      </c>
      <c r="AJ59" s="76">
        <v>0</v>
      </c>
      <c r="AK59" s="76" t="s">
        <v>94</v>
      </c>
      <c r="AL59" s="117" t="s">
        <v>94</v>
      </c>
    </row>
    <row r="60" spans="1:38" ht="31.5">
      <c r="A60" s="32" t="s">
        <v>120</v>
      </c>
      <c r="B60" s="33" t="s">
        <v>121</v>
      </c>
      <c r="C60" s="63" t="s">
        <v>93</v>
      </c>
      <c r="D60" s="76">
        <v>0</v>
      </c>
      <c r="E60" s="76">
        <v>0</v>
      </c>
      <c r="F60" s="76">
        <v>0</v>
      </c>
      <c r="G60" s="76">
        <v>0</v>
      </c>
      <c r="H60" s="76">
        <v>0</v>
      </c>
      <c r="I60" s="76" t="s">
        <v>94</v>
      </c>
      <c r="J60" s="117" t="s">
        <v>94</v>
      </c>
      <c r="K60" s="76">
        <v>0</v>
      </c>
      <c r="L60" s="76">
        <v>0</v>
      </c>
      <c r="M60" s="76">
        <v>0</v>
      </c>
      <c r="N60" s="76">
        <v>0</v>
      </c>
      <c r="O60" s="76">
        <v>0</v>
      </c>
      <c r="P60" s="76" t="s">
        <v>94</v>
      </c>
      <c r="Q60" s="117" t="s">
        <v>94</v>
      </c>
      <c r="R60" s="76">
        <v>0</v>
      </c>
      <c r="S60" s="76">
        <v>0</v>
      </c>
      <c r="T60" s="76">
        <v>0</v>
      </c>
      <c r="U60" s="76">
        <v>0</v>
      </c>
      <c r="V60" s="76">
        <v>0</v>
      </c>
      <c r="W60" s="76" t="s">
        <v>94</v>
      </c>
      <c r="X60" s="117" t="s">
        <v>94</v>
      </c>
      <c r="Y60" s="76">
        <v>0</v>
      </c>
      <c r="Z60" s="76">
        <v>0</v>
      </c>
      <c r="AA60" s="76">
        <v>0</v>
      </c>
      <c r="AB60" s="76">
        <v>0</v>
      </c>
      <c r="AC60" s="76">
        <v>0</v>
      </c>
      <c r="AD60" s="76" t="s">
        <v>94</v>
      </c>
      <c r="AE60" s="117" t="s">
        <v>94</v>
      </c>
      <c r="AF60" s="76">
        <v>0</v>
      </c>
      <c r="AG60" s="76">
        <v>0</v>
      </c>
      <c r="AH60" s="76">
        <v>0</v>
      </c>
      <c r="AI60" s="76">
        <v>0</v>
      </c>
      <c r="AJ60" s="76">
        <v>0</v>
      </c>
      <c r="AK60" s="76" t="s">
        <v>94</v>
      </c>
      <c r="AL60" s="117" t="s">
        <v>94</v>
      </c>
    </row>
    <row r="61" spans="1:38" ht="31.5">
      <c r="A61" s="34" t="s">
        <v>122</v>
      </c>
      <c r="B61" s="35" t="s">
        <v>123</v>
      </c>
      <c r="C61" s="63" t="s">
        <v>93</v>
      </c>
      <c r="D61" s="76">
        <v>0</v>
      </c>
      <c r="E61" s="76">
        <v>0</v>
      </c>
      <c r="F61" s="76">
        <v>0</v>
      </c>
      <c r="G61" s="76">
        <v>0</v>
      </c>
      <c r="H61" s="76">
        <v>0</v>
      </c>
      <c r="I61" s="76" t="s">
        <v>94</v>
      </c>
      <c r="J61" s="117" t="s">
        <v>94</v>
      </c>
      <c r="K61" s="76">
        <v>0</v>
      </c>
      <c r="L61" s="76">
        <v>0</v>
      </c>
      <c r="M61" s="76">
        <v>0</v>
      </c>
      <c r="N61" s="76">
        <v>0</v>
      </c>
      <c r="O61" s="76">
        <v>0</v>
      </c>
      <c r="P61" s="76" t="s">
        <v>94</v>
      </c>
      <c r="Q61" s="117" t="s">
        <v>94</v>
      </c>
      <c r="R61" s="76">
        <v>0</v>
      </c>
      <c r="S61" s="76">
        <v>0</v>
      </c>
      <c r="T61" s="76">
        <v>0</v>
      </c>
      <c r="U61" s="76">
        <v>0</v>
      </c>
      <c r="V61" s="76">
        <v>0</v>
      </c>
      <c r="W61" s="76" t="s">
        <v>94</v>
      </c>
      <c r="X61" s="117" t="s">
        <v>94</v>
      </c>
      <c r="Y61" s="76">
        <v>0</v>
      </c>
      <c r="Z61" s="76">
        <v>0</v>
      </c>
      <c r="AA61" s="76">
        <v>0</v>
      </c>
      <c r="AB61" s="76">
        <v>0</v>
      </c>
      <c r="AC61" s="76">
        <v>0</v>
      </c>
      <c r="AD61" s="76" t="s">
        <v>94</v>
      </c>
      <c r="AE61" s="117" t="s">
        <v>94</v>
      </c>
      <c r="AF61" s="76">
        <v>0</v>
      </c>
      <c r="AG61" s="76">
        <v>0</v>
      </c>
      <c r="AH61" s="76">
        <v>0</v>
      </c>
      <c r="AI61" s="76">
        <v>0</v>
      </c>
      <c r="AJ61" s="76">
        <v>0</v>
      </c>
      <c r="AK61" s="76" t="s">
        <v>94</v>
      </c>
      <c r="AL61" s="117" t="s">
        <v>94</v>
      </c>
    </row>
  </sheetData>
  <sheetProtection selectLockedCells="1" selectUnlockedCells="1"/>
  <autoFilter ref="A19:AL19"/>
  <mergeCells count="25">
    <mergeCell ref="K16:Q16"/>
    <mergeCell ref="R16:X16"/>
    <mergeCell ref="Y16:AE16"/>
    <mergeCell ref="AF16:AL16"/>
    <mergeCell ref="E17:J17"/>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 ref="AJ1:AL1"/>
    <mergeCell ref="AJ2:AL2"/>
    <mergeCell ref="AJ3:AL3"/>
    <mergeCell ref="A4:AL4"/>
    <mergeCell ref="A5:AL5"/>
    <mergeCell ref="A7:AL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9" r:id="rId1"/>
</worksheet>
</file>

<file path=xl/worksheets/sheet11.xml><?xml version="1.0" encoding="utf-8"?>
<worksheet xmlns="http://schemas.openxmlformats.org/spreadsheetml/2006/main" xmlns:r="http://schemas.openxmlformats.org/officeDocument/2006/relationships">
  <sheetPr>
    <tabColor indexed="32"/>
    <pageSetUpPr fitToPage="1"/>
  </sheetPr>
  <dimension ref="A1:AL61"/>
  <sheetViews>
    <sheetView showGridLines="0" view="pageBreakPreview" zoomScale="55" zoomScaleSheetLayoutView="55" zoomScalePageLayoutView="0" workbookViewId="0" topLeftCell="A10">
      <selection activeCell="AH59" sqref="AH59"/>
    </sheetView>
  </sheetViews>
  <sheetFormatPr defaultColWidth="9.140625" defaultRowHeight="12.75"/>
  <cols>
    <col min="1" max="1" width="20.28125" style="112" customWidth="1"/>
    <col min="2" max="2" width="43.28125" style="112" customWidth="1"/>
    <col min="3" max="3" width="31.7109375" style="112" customWidth="1"/>
    <col min="4" max="4" width="21.421875" style="112" customWidth="1"/>
    <col min="5" max="10" width="12.140625" style="112" customWidth="1"/>
    <col min="11" max="11" width="21.421875" style="112" customWidth="1"/>
    <col min="12" max="17" width="12.140625" style="112" customWidth="1"/>
    <col min="18" max="18" width="21.421875" style="112" customWidth="1"/>
    <col min="19" max="24" width="12.140625" style="112" customWidth="1"/>
    <col min="25" max="25" width="21.421875" style="112" customWidth="1"/>
    <col min="26" max="31" width="12.140625" style="112" customWidth="1"/>
    <col min="32" max="32" width="21.421875" style="112" customWidth="1"/>
    <col min="33" max="38" width="12.140625" style="112" customWidth="1"/>
    <col min="39" max="16384" width="9.140625" style="112" customWidth="1"/>
  </cols>
  <sheetData>
    <row r="1" spans="15:38" ht="18.75">
      <c r="O1" s="40"/>
      <c r="P1" s="40"/>
      <c r="Q1" s="40"/>
      <c r="R1" s="40"/>
      <c r="S1" s="40"/>
      <c r="T1" s="40"/>
      <c r="U1" s="40"/>
      <c r="V1" s="40"/>
      <c r="W1" s="40"/>
      <c r="X1" s="40"/>
      <c r="Y1" s="40"/>
      <c r="Z1" s="40"/>
      <c r="AA1" s="40"/>
      <c r="AB1" s="40"/>
      <c r="AC1" s="40"/>
      <c r="AJ1" s="402" t="s">
        <v>478</v>
      </c>
      <c r="AK1" s="402"/>
      <c r="AL1" s="402"/>
    </row>
    <row r="2" spans="15:38" ht="18.75">
      <c r="O2" s="40"/>
      <c r="P2" s="40"/>
      <c r="Q2" s="40"/>
      <c r="R2" s="40"/>
      <c r="S2" s="40"/>
      <c r="T2" s="40"/>
      <c r="U2" s="40"/>
      <c r="V2" s="40"/>
      <c r="W2" s="40"/>
      <c r="X2" s="40"/>
      <c r="Y2" s="40"/>
      <c r="Z2" s="40"/>
      <c r="AA2" s="40"/>
      <c r="AB2" s="40"/>
      <c r="AC2" s="40"/>
      <c r="AJ2" s="402" t="s">
        <v>1</v>
      </c>
      <c r="AK2" s="402"/>
      <c r="AL2" s="402"/>
    </row>
    <row r="3" spans="15:38" ht="18.75">
      <c r="O3" s="40"/>
      <c r="P3" s="40"/>
      <c r="Q3" s="40"/>
      <c r="R3" s="40"/>
      <c r="S3" s="40"/>
      <c r="T3" s="40"/>
      <c r="U3" s="40"/>
      <c r="V3" s="40"/>
      <c r="W3" s="40"/>
      <c r="X3" s="40"/>
      <c r="Y3" s="40"/>
      <c r="Z3" s="40"/>
      <c r="AA3" s="40"/>
      <c r="AB3" s="40"/>
      <c r="AC3" s="40"/>
      <c r="AJ3" s="402" t="s">
        <v>2</v>
      </c>
      <c r="AK3" s="402"/>
      <c r="AL3" s="402"/>
    </row>
    <row r="4" spans="1:38" ht="18.75">
      <c r="A4" s="414" t="s">
        <v>479</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38" ht="18.75">
      <c r="A5" s="432" t="s">
        <v>523</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1:38" ht="15.7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1:38"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row>
    <row r="8" spans="1:38"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8" ht="15.7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row>
    <row r="10" spans="1:38" ht="18.75">
      <c r="A10" s="426" t="s">
        <v>7</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row>
    <row r="11" spans="1:38" ht="18.75">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row>
    <row r="12" spans="1:38"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row>
    <row r="13" spans="1:38" ht="15.75" customHeight="1">
      <c r="A13" s="427" t="s">
        <v>9</v>
      </c>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row>
    <row r="14" spans="1:38" ht="15.75">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row>
    <row r="15" spans="1:38" ht="19.5" customHeight="1">
      <c r="A15" s="429" t="s">
        <v>10</v>
      </c>
      <c r="B15" s="429" t="s">
        <v>11</v>
      </c>
      <c r="C15" s="429" t="s">
        <v>12</v>
      </c>
      <c r="D15" s="430" t="s">
        <v>481</v>
      </c>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row>
    <row r="16" spans="1:38" ht="15.75" customHeight="1">
      <c r="A16" s="429"/>
      <c r="B16" s="429"/>
      <c r="C16" s="429"/>
      <c r="D16" s="430" t="s">
        <v>482</v>
      </c>
      <c r="E16" s="430"/>
      <c r="F16" s="430"/>
      <c r="G16" s="430"/>
      <c r="H16" s="430"/>
      <c r="I16" s="430"/>
      <c r="J16" s="430"/>
      <c r="K16" s="430" t="s">
        <v>483</v>
      </c>
      <c r="L16" s="430"/>
      <c r="M16" s="430"/>
      <c r="N16" s="430"/>
      <c r="O16" s="430"/>
      <c r="P16" s="430"/>
      <c r="Q16" s="430"/>
      <c r="R16" s="430" t="s">
        <v>484</v>
      </c>
      <c r="S16" s="430"/>
      <c r="T16" s="430"/>
      <c r="U16" s="430"/>
      <c r="V16" s="430"/>
      <c r="W16" s="430"/>
      <c r="X16" s="430"/>
      <c r="Y16" s="430" t="s">
        <v>485</v>
      </c>
      <c r="Z16" s="430"/>
      <c r="AA16" s="430"/>
      <c r="AB16" s="430"/>
      <c r="AC16" s="430"/>
      <c r="AD16" s="430"/>
      <c r="AE16" s="430"/>
      <c r="AF16" s="429" t="s">
        <v>486</v>
      </c>
      <c r="AG16" s="429"/>
      <c r="AH16" s="429"/>
      <c r="AI16" s="429"/>
      <c r="AJ16" s="429"/>
      <c r="AK16" s="429"/>
      <c r="AL16" s="429"/>
    </row>
    <row r="17" spans="1:38" ht="43.5" customHeight="1">
      <c r="A17" s="429"/>
      <c r="B17" s="429"/>
      <c r="C17" s="429"/>
      <c r="D17" s="135" t="s">
        <v>368</v>
      </c>
      <c r="E17" s="430" t="s">
        <v>369</v>
      </c>
      <c r="F17" s="430"/>
      <c r="G17" s="430"/>
      <c r="H17" s="430"/>
      <c r="I17" s="430"/>
      <c r="J17" s="430"/>
      <c r="K17" s="135" t="s">
        <v>368</v>
      </c>
      <c r="L17" s="429" t="s">
        <v>369</v>
      </c>
      <c r="M17" s="429"/>
      <c r="N17" s="429"/>
      <c r="O17" s="429"/>
      <c r="P17" s="429"/>
      <c r="Q17" s="429"/>
      <c r="R17" s="135" t="s">
        <v>368</v>
      </c>
      <c r="S17" s="429" t="s">
        <v>369</v>
      </c>
      <c r="T17" s="429"/>
      <c r="U17" s="429"/>
      <c r="V17" s="429"/>
      <c r="W17" s="429"/>
      <c r="X17" s="429"/>
      <c r="Y17" s="135" t="s">
        <v>368</v>
      </c>
      <c r="Z17" s="429" t="s">
        <v>369</v>
      </c>
      <c r="AA17" s="429"/>
      <c r="AB17" s="429"/>
      <c r="AC17" s="429"/>
      <c r="AD17" s="429"/>
      <c r="AE17" s="429"/>
      <c r="AF17" s="135" t="s">
        <v>368</v>
      </c>
      <c r="AG17" s="429" t="s">
        <v>369</v>
      </c>
      <c r="AH17" s="429"/>
      <c r="AI17" s="429"/>
      <c r="AJ17" s="429"/>
      <c r="AK17" s="429"/>
      <c r="AL17" s="429"/>
    </row>
    <row r="18" spans="1:38" ht="87.75" customHeight="1">
      <c r="A18" s="429"/>
      <c r="B18" s="429"/>
      <c r="C18" s="429"/>
      <c r="D18" s="64" t="s">
        <v>370</v>
      </c>
      <c r="E18" s="64" t="s">
        <v>370</v>
      </c>
      <c r="F18" s="136" t="s">
        <v>371</v>
      </c>
      <c r="G18" s="136" t="s">
        <v>372</v>
      </c>
      <c r="H18" s="136" t="s">
        <v>373</v>
      </c>
      <c r="I18" s="136" t="s">
        <v>374</v>
      </c>
      <c r="J18" s="136" t="s">
        <v>375</v>
      </c>
      <c r="K18" s="64" t="s">
        <v>370</v>
      </c>
      <c r="L18" s="64" t="s">
        <v>370</v>
      </c>
      <c r="M18" s="136" t="s">
        <v>371</v>
      </c>
      <c r="N18" s="136" t="s">
        <v>372</v>
      </c>
      <c r="O18" s="136" t="s">
        <v>373</v>
      </c>
      <c r="P18" s="136" t="s">
        <v>374</v>
      </c>
      <c r="Q18" s="136" t="s">
        <v>375</v>
      </c>
      <c r="R18" s="64" t="s">
        <v>370</v>
      </c>
      <c r="S18" s="64" t="s">
        <v>370</v>
      </c>
      <c r="T18" s="136" t="s">
        <v>371</v>
      </c>
      <c r="U18" s="136" t="s">
        <v>372</v>
      </c>
      <c r="V18" s="136" t="s">
        <v>373</v>
      </c>
      <c r="W18" s="136" t="s">
        <v>374</v>
      </c>
      <c r="X18" s="136" t="s">
        <v>375</v>
      </c>
      <c r="Y18" s="64" t="s">
        <v>370</v>
      </c>
      <c r="Z18" s="64" t="s">
        <v>370</v>
      </c>
      <c r="AA18" s="136" t="s">
        <v>371</v>
      </c>
      <c r="AB18" s="136" t="s">
        <v>372</v>
      </c>
      <c r="AC18" s="136" t="s">
        <v>373</v>
      </c>
      <c r="AD18" s="136" t="s">
        <v>374</v>
      </c>
      <c r="AE18" s="136" t="s">
        <v>375</v>
      </c>
      <c r="AF18" s="64" t="s">
        <v>370</v>
      </c>
      <c r="AG18" s="64" t="s">
        <v>370</v>
      </c>
      <c r="AH18" s="136" t="s">
        <v>371</v>
      </c>
      <c r="AI18" s="136" t="s">
        <v>372</v>
      </c>
      <c r="AJ18" s="136" t="s">
        <v>373</v>
      </c>
      <c r="AK18" s="136" t="s">
        <v>374</v>
      </c>
      <c r="AL18" s="136" t="s">
        <v>375</v>
      </c>
    </row>
    <row r="19" spans="1:38" ht="15.75">
      <c r="A19" s="137">
        <v>1</v>
      </c>
      <c r="B19" s="137">
        <v>2</v>
      </c>
      <c r="C19" s="137">
        <v>3</v>
      </c>
      <c r="D19" s="137" t="s">
        <v>487</v>
      </c>
      <c r="E19" s="137" t="s">
        <v>488</v>
      </c>
      <c r="F19" s="137" t="s">
        <v>489</v>
      </c>
      <c r="G19" s="137" t="s">
        <v>490</v>
      </c>
      <c r="H19" s="137" t="s">
        <v>491</v>
      </c>
      <c r="I19" s="137" t="s">
        <v>492</v>
      </c>
      <c r="J19" s="137" t="s">
        <v>493</v>
      </c>
      <c r="K19" s="137" t="s">
        <v>494</v>
      </c>
      <c r="L19" s="137" t="s">
        <v>495</v>
      </c>
      <c r="M19" s="137" t="s">
        <v>496</v>
      </c>
      <c r="N19" s="137" t="s">
        <v>497</v>
      </c>
      <c r="O19" s="137" t="s">
        <v>498</v>
      </c>
      <c r="P19" s="137" t="s">
        <v>499</v>
      </c>
      <c r="Q19" s="137" t="s">
        <v>500</v>
      </c>
      <c r="R19" s="137" t="s">
        <v>501</v>
      </c>
      <c r="S19" s="137" t="s">
        <v>502</v>
      </c>
      <c r="T19" s="137" t="s">
        <v>503</v>
      </c>
      <c r="U19" s="137" t="s">
        <v>504</v>
      </c>
      <c r="V19" s="137" t="s">
        <v>505</v>
      </c>
      <c r="W19" s="137" t="s">
        <v>506</v>
      </c>
      <c r="X19" s="137" t="s">
        <v>507</v>
      </c>
      <c r="Y19" s="137" t="s">
        <v>508</v>
      </c>
      <c r="Z19" s="137" t="s">
        <v>509</v>
      </c>
      <c r="AA19" s="137" t="s">
        <v>510</v>
      </c>
      <c r="AB19" s="137" t="s">
        <v>511</v>
      </c>
      <c r="AC19" s="137" t="s">
        <v>512</v>
      </c>
      <c r="AD19" s="137" t="s">
        <v>513</v>
      </c>
      <c r="AE19" s="137" t="s">
        <v>514</v>
      </c>
      <c r="AF19" s="137" t="s">
        <v>515</v>
      </c>
      <c r="AG19" s="137" t="s">
        <v>516</v>
      </c>
      <c r="AH19" s="137" t="s">
        <v>517</v>
      </c>
      <c r="AI19" s="137" t="s">
        <v>518</v>
      </c>
      <c r="AJ19" s="137" t="s">
        <v>474</v>
      </c>
      <c r="AK19" s="137" t="s">
        <v>519</v>
      </c>
      <c r="AL19" s="137" t="s">
        <v>520</v>
      </c>
    </row>
    <row r="20" spans="1:38" s="40" customFormat="1" ht="31.5">
      <c r="A20" s="79">
        <v>0</v>
      </c>
      <c r="B20" s="33" t="s">
        <v>92</v>
      </c>
      <c r="C20" s="63" t="s">
        <v>93</v>
      </c>
      <c r="D20" s="75">
        <v>0</v>
      </c>
      <c r="E20" s="75">
        <v>0</v>
      </c>
      <c r="F20" s="75">
        <v>0</v>
      </c>
      <c r="G20" s="75">
        <v>0</v>
      </c>
      <c r="H20" s="75">
        <v>0</v>
      </c>
      <c r="I20" s="75" t="s">
        <v>94</v>
      </c>
      <c r="J20" s="115" t="s">
        <v>94</v>
      </c>
      <c r="K20" s="75">
        <v>0</v>
      </c>
      <c r="L20" s="75">
        <v>0</v>
      </c>
      <c r="M20" s="75">
        <v>0</v>
      </c>
      <c r="N20" s="75">
        <v>0</v>
      </c>
      <c r="O20" s="75">
        <v>0</v>
      </c>
      <c r="P20" s="75" t="s">
        <v>94</v>
      </c>
      <c r="Q20" s="115" t="s">
        <v>94</v>
      </c>
      <c r="R20" s="75">
        <v>0</v>
      </c>
      <c r="S20" s="75">
        <v>0</v>
      </c>
      <c r="T20" s="75">
        <v>0</v>
      </c>
      <c r="U20" s="75">
        <v>0</v>
      </c>
      <c r="V20" s="75">
        <v>0</v>
      </c>
      <c r="W20" s="75" t="s">
        <v>94</v>
      </c>
      <c r="X20" s="115" t="s">
        <v>94</v>
      </c>
      <c r="Y20" s="75">
        <v>0</v>
      </c>
      <c r="Z20" s="75">
        <f>Z22</f>
        <v>0.91</v>
      </c>
      <c r="AA20" s="75">
        <f>AA22</f>
        <v>0.8</v>
      </c>
      <c r="AB20" s="75">
        <v>0</v>
      </c>
      <c r="AC20" s="75">
        <v>0</v>
      </c>
      <c r="AD20" s="75" t="s">
        <v>94</v>
      </c>
      <c r="AE20" s="115" t="s">
        <v>94</v>
      </c>
      <c r="AF20" s="75">
        <v>0</v>
      </c>
      <c r="AG20" s="75">
        <f>AG22</f>
        <v>0.91</v>
      </c>
      <c r="AH20" s="75">
        <f>AH22</f>
        <v>0.8</v>
      </c>
      <c r="AI20" s="75">
        <v>0</v>
      </c>
      <c r="AJ20" s="75">
        <v>0</v>
      </c>
      <c r="AK20" s="75" t="s">
        <v>94</v>
      </c>
      <c r="AL20" s="115" t="s">
        <v>94</v>
      </c>
    </row>
    <row r="21" spans="1:38" ht="31.5">
      <c r="A21" s="79" t="s">
        <v>95</v>
      </c>
      <c r="B21" s="33" t="s">
        <v>96</v>
      </c>
      <c r="C21" s="63" t="s">
        <v>93</v>
      </c>
      <c r="D21" s="76">
        <v>0</v>
      </c>
      <c r="E21" s="76">
        <v>0</v>
      </c>
      <c r="F21" s="76">
        <v>0</v>
      </c>
      <c r="G21" s="76">
        <v>0</v>
      </c>
      <c r="H21" s="76">
        <v>0</v>
      </c>
      <c r="I21" s="76" t="s">
        <v>94</v>
      </c>
      <c r="J21" s="117" t="s">
        <v>94</v>
      </c>
      <c r="K21" s="76">
        <v>0</v>
      </c>
      <c r="L21" s="76">
        <v>0</v>
      </c>
      <c r="M21" s="76">
        <v>0</v>
      </c>
      <c r="N21" s="76">
        <v>0</v>
      </c>
      <c r="O21" s="76">
        <v>0</v>
      </c>
      <c r="P21" s="76" t="s">
        <v>94</v>
      </c>
      <c r="Q21" s="117" t="s">
        <v>94</v>
      </c>
      <c r="R21" s="76">
        <v>0</v>
      </c>
      <c r="S21" s="76">
        <v>0</v>
      </c>
      <c r="T21" s="76">
        <v>0</v>
      </c>
      <c r="U21" s="76">
        <v>0</v>
      </c>
      <c r="V21" s="76">
        <v>0</v>
      </c>
      <c r="W21" s="76" t="s">
        <v>94</v>
      </c>
      <c r="X21" s="117" t="s">
        <v>94</v>
      </c>
      <c r="Y21" s="76">
        <v>0</v>
      </c>
      <c r="Z21" s="76">
        <v>0</v>
      </c>
      <c r="AA21" s="76">
        <v>0</v>
      </c>
      <c r="AB21" s="76">
        <v>0</v>
      </c>
      <c r="AC21" s="76">
        <v>0</v>
      </c>
      <c r="AD21" s="76" t="s">
        <v>94</v>
      </c>
      <c r="AE21" s="117" t="s">
        <v>94</v>
      </c>
      <c r="AF21" s="76">
        <v>0</v>
      </c>
      <c r="AG21" s="76">
        <v>0</v>
      </c>
      <c r="AH21" s="76">
        <v>0</v>
      </c>
      <c r="AI21" s="76">
        <v>0</v>
      </c>
      <c r="AJ21" s="76">
        <v>0</v>
      </c>
      <c r="AK21" s="76" t="s">
        <v>94</v>
      </c>
      <c r="AL21" s="117" t="s">
        <v>94</v>
      </c>
    </row>
    <row r="22" spans="1:38" s="40" customFormat="1" ht="31.5">
      <c r="A22" s="79" t="s">
        <v>97</v>
      </c>
      <c r="B22" s="33" t="s">
        <v>98</v>
      </c>
      <c r="C22" s="63" t="s">
        <v>93</v>
      </c>
      <c r="D22" s="75">
        <v>0</v>
      </c>
      <c r="E22" s="75">
        <v>0</v>
      </c>
      <c r="F22" s="75">
        <v>0</v>
      </c>
      <c r="G22" s="75">
        <v>0</v>
      </c>
      <c r="H22" s="75">
        <v>0</v>
      </c>
      <c r="I22" s="75" t="s">
        <v>94</v>
      </c>
      <c r="J22" s="115" t="s">
        <v>94</v>
      </c>
      <c r="K22" s="75">
        <v>0</v>
      </c>
      <c r="L22" s="75">
        <v>0</v>
      </c>
      <c r="M22" s="75">
        <v>0</v>
      </c>
      <c r="N22" s="75">
        <v>0</v>
      </c>
      <c r="O22" s="75">
        <v>0</v>
      </c>
      <c r="P22" s="75" t="s">
        <v>94</v>
      </c>
      <c r="Q22" s="115" t="s">
        <v>94</v>
      </c>
      <c r="R22" s="75">
        <v>0</v>
      </c>
      <c r="S22" s="75">
        <v>0</v>
      </c>
      <c r="T22" s="75">
        <v>0</v>
      </c>
      <c r="U22" s="75">
        <v>0</v>
      </c>
      <c r="V22" s="75">
        <v>0</v>
      </c>
      <c r="W22" s="75" t="s">
        <v>94</v>
      </c>
      <c r="X22" s="115" t="s">
        <v>94</v>
      </c>
      <c r="Y22" s="75">
        <v>0</v>
      </c>
      <c r="Z22" s="75">
        <f>Z53</f>
        <v>0.91</v>
      </c>
      <c r="AA22" s="75">
        <f>AA53</f>
        <v>0.8</v>
      </c>
      <c r="AB22" s="75">
        <v>0</v>
      </c>
      <c r="AC22" s="75">
        <v>0</v>
      </c>
      <c r="AD22" s="75" t="s">
        <v>94</v>
      </c>
      <c r="AE22" s="115" t="s">
        <v>94</v>
      </c>
      <c r="AF22" s="75">
        <v>0</v>
      </c>
      <c r="AG22" s="75">
        <f>AG53</f>
        <v>0.91</v>
      </c>
      <c r="AH22" s="75">
        <f>AH53</f>
        <v>0.8</v>
      </c>
      <c r="AI22" s="75">
        <v>0</v>
      </c>
      <c r="AJ22" s="75">
        <v>0</v>
      </c>
      <c r="AK22" s="75" t="s">
        <v>94</v>
      </c>
      <c r="AL22" s="115" t="s">
        <v>94</v>
      </c>
    </row>
    <row r="23" spans="1:38" ht="31.5">
      <c r="A23" s="79" t="s">
        <v>99</v>
      </c>
      <c r="B23" s="33" t="s">
        <v>100</v>
      </c>
      <c r="C23" s="63" t="s">
        <v>93</v>
      </c>
      <c r="D23" s="76">
        <v>0</v>
      </c>
      <c r="E23" s="76">
        <v>0</v>
      </c>
      <c r="F23" s="76">
        <v>0</v>
      </c>
      <c r="G23" s="76">
        <v>0</v>
      </c>
      <c r="H23" s="76">
        <v>0</v>
      </c>
      <c r="I23" s="76" t="s">
        <v>94</v>
      </c>
      <c r="J23" s="117" t="s">
        <v>94</v>
      </c>
      <c r="K23" s="76">
        <v>0</v>
      </c>
      <c r="L23" s="76">
        <v>0</v>
      </c>
      <c r="M23" s="76">
        <v>0</v>
      </c>
      <c r="N23" s="76">
        <v>0</v>
      </c>
      <c r="O23" s="76">
        <v>0</v>
      </c>
      <c r="P23" s="76" t="s">
        <v>94</v>
      </c>
      <c r="Q23" s="117" t="s">
        <v>94</v>
      </c>
      <c r="R23" s="76">
        <v>0</v>
      </c>
      <c r="S23" s="76">
        <v>0</v>
      </c>
      <c r="T23" s="76">
        <v>0</v>
      </c>
      <c r="U23" s="76">
        <v>0</v>
      </c>
      <c r="V23" s="76">
        <v>0</v>
      </c>
      <c r="W23" s="76" t="s">
        <v>94</v>
      </c>
      <c r="X23" s="117" t="s">
        <v>94</v>
      </c>
      <c r="Y23" s="76">
        <v>0</v>
      </c>
      <c r="Z23" s="76">
        <v>0</v>
      </c>
      <c r="AA23" s="76">
        <v>0</v>
      </c>
      <c r="AB23" s="76">
        <v>0</v>
      </c>
      <c r="AC23" s="76">
        <v>0</v>
      </c>
      <c r="AD23" s="76" t="s">
        <v>94</v>
      </c>
      <c r="AE23" s="117" t="s">
        <v>94</v>
      </c>
      <c r="AF23" s="76">
        <v>0</v>
      </c>
      <c r="AG23" s="76">
        <v>0</v>
      </c>
      <c r="AH23" s="76">
        <v>0</v>
      </c>
      <c r="AI23" s="76">
        <v>0</v>
      </c>
      <c r="AJ23" s="76">
        <v>0</v>
      </c>
      <c r="AK23" s="76" t="s">
        <v>94</v>
      </c>
      <c r="AL23" s="117" t="s">
        <v>94</v>
      </c>
    </row>
    <row r="24" spans="1:38" ht="15.75">
      <c r="A24" s="79">
        <v>1</v>
      </c>
      <c r="B24" s="33" t="s">
        <v>101</v>
      </c>
      <c r="C24" s="63" t="s">
        <v>93</v>
      </c>
      <c r="D24" s="76">
        <v>0</v>
      </c>
      <c r="E24" s="76">
        <v>0</v>
      </c>
      <c r="F24" s="76">
        <v>0</v>
      </c>
      <c r="G24" s="76">
        <v>0</v>
      </c>
      <c r="H24" s="76">
        <v>0</v>
      </c>
      <c r="I24" s="76" t="s">
        <v>94</v>
      </c>
      <c r="J24" s="117" t="s">
        <v>94</v>
      </c>
      <c r="K24" s="76">
        <v>0</v>
      </c>
      <c r="L24" s="76">
        <v>0</v>
      </c>
      <c r="M24" s="76">
        <v>0</v>
      </c>
      <c r="N24" s="76">
        <v>0</v>
      </c>
      <c r="O24" s="76">
        <v>0</v>
      </c>
      <c r="P24" s="76" t="s">
        <v>94</v>
      </c>
      <c r="Q24" s="117" t="s">
        <v>94</v>
      </c>
      <c r="R24" s="76">
        <v>0</v>
      </c>
      <c r="S24" s="76">
        <v>0</v>
      </c>
      <c r="T24" s="76">
        <v>0</v>
      </c>
      <c r="U24" s="76">
        <v>0</v>
      </c>
      <c r="V24" s="76">
        <v>0</v>
      </c>
      <c r="W24" s="76" t="s">
        <v>94</v>
      </c>
      <c r="X24" s="117" t="s">
        <v>94</v>
      </c>
      <c r="Y24" s="76">
        <v>0</v>
      </c>
      <c r="Z24" s="76">
        <f>Z22</f>
        <v>0.91</v>
      </c>
      <c r="AA24" s="76">
        <f>AA22</f>
        <v>0.8</v>
      </c>
      <c r="AB24" s="76">
        <v>0</v>
      </c>
      <c r="AC24" s="76">
        <v>0</v>
      </c>
      <c r="AD24" s="76" t="s">
        <v>94</v>
      </c>
      <c r="AE24" s="117" t="s">
        <v>94</v>
      </c>
      <c r="AF24" s="76">
        <v>0</v>
      </c>
      <c r="AG24" s="76">
        <f>AG22</f>
        <v>0.91</v>
      </c>
      <c r="AH24" s="76">
        <f>AH22</f>
        <v>0.8</v>
      </c>
      <c r="AI24" s="76">
        <v>0</v>
      </c>
      <c r="AJ24" s="76">
        <v>0</v>
      </c>
      <c r="AK24" s="76" t="s">
        <v>94</v>
      </c>
      <c r="AL24" s="117" t="s">
        <v>94</v>
      </c>
    </row>
    <row r="25" spans="1:38" ht="47.25">
      <c r="A25" s="32" t="s">
        <v>102</v>
      </c>
      <c r="B25" s="33" t="s">
        <v>103</v>
      </c>
      <c r="C25" s="63" t="s">
        <v>93</v>
      </c>
      <c r="D25" s="76">
        <v>0</v>
      </c>
      <c r="E25" s="76">
        <v>0</v>
      </c>
      <c r="F25" s="76">
        <v>0</v>
      </c>
      <c r="G25" s="76">
        <v>0</v>
      </c>
      <c r="H25" s="76">
        <v>0</v>
      </c>
      <c r="I25" s="76" t="s">
        <v>94</v>
      </c>
      <c r="J25" s="117" t="s">
        <v>94</v>
      </c>
      <c r="K25" s="76">
        <v>0</v>
      </c>
      <c r="L25" s="76">
        <v>0</v>
      </c>
      <c r="M25" s="76">
        <v>0</v>
      </c>
      <c r="N25" s="76">
        <v>0</v>
      </c>
      <c r="O25" s="76">
        <v>0</v>
      </c>
      <c r="P25" s="76" t="s">
        <v>94</v>
      </c>
      <c r="Q25" s="117" t="s">
        <v>94</v>
      </c>
      <c r="R25" s="76">
        <v>0</v>
      </c>
      <c r="S25" s="76">
        <v>0</v>
      </c>
      <c r="T25" s="76">
        <v>0</v>
      </c>
      <c r="U25" s="76">
        <v>0</v>
      </c>
      <c r="V25" s="76">
        <v>0</v>
      </c>
      <c r="W25" s="76" t="s">
        <v>94</v>
      </c>
      <c r="X25" s="117" t="s">
        <v>94</v>
      </c>
      <c r="Y25" s="76">
        <v>0</v>
      </c>
      <c r="Z25" s="76">
        <v>0</v>
      </c>
      <c r="AA25" s="76">
        <v>0</v>
      </c>
      <c r="AB25" s="76">
        <v>0</v>
      </c>
      <c r="AC25" s="76">
        <v>0</v>
      </c>
      <c r="AD25" s="76" t="s">
        <v>94</v>
      </c>
      <c r="AE25" s="117" t="s">
        <v>94</v>
      </c>
      <c r="AF25" s="76">
        <v>0</v>
      </c>
      <c r="AG25" s="76">
        <v>0</v>
      </c>
      <c r="AH25" s="76">
        <v>0</v>
      </c>
      <c r="AI25" s="76">
        <v>0</v>
      </c>
      <c r="AJ25" s="76">
        <v>0</v>
      </c>
      <c r="AK25" s="76" t="s">
        <v>94</v>
      </c>
      <c r="AL25" s="117" t="s">
        <v>94</v>
      </c>
    </row>
    <row r="26" spans="1:38" ht="47.25">
      <c r="A26" s="32" t="s">
        <v>104</v>
      </c>
      <c r="B26" s="33" t="s">
        <v>105</v>
      </c>
      <c r="C26" s="63" t="s">
        <v>93</v>
      </c>
      <c r="D26" s="76">
        <v>0</v>
      </c>
      <c r="E26" s="76">
        <v>0</v>
      </c>
      <c r="F26" s="76">
        <v>0</v>
      </c>
      <c r="G26" s="76">
        <v>0</v>
      </c>
      <c r="H26" s="76">
        <v>0</v>
      </c>
      <c r="I26" s="76" t="s">
        <v>94</v>
      </c>
      <c r="J26" s="117" t="s">
        <v>94</v>
      </c>
      <c r="K26" s="76">
        <v>0</v>
      </c>
      <c r="L26" s="76">
        <v>0</v>
      </c>
      <c r="M26" s="76">
        <v>0</v>
      </c>
      <c r="N26" s="76">
        <v>0</v>
      </c>
      <c r="O26" s="76">
        <v>0</v>
      </c>
      <c r="P26" s="76" t="s">
        <v>94</v>
      </c>
      <c r="Q26" s="117" t="s">
        <v>94</v>
      </c>
      <c r="R26" s="76">
        <v>0</v>
      </c>
      <c r="S26" s="76">
        <v>0</v>
      </c>
      <c r="T26" s="76">
        <v>0</v>
      </c>
      <c r="U26" s="76">
        <v>0</v>
      </c>
      <c r="V26" s="76">
        <v>0</v>
      </c>
      <c r="W26" s="76" t="s">
        <v>94</v>
      </c>
      <c r="X26" s="117" t="s">
        <v>94</v>
      </c>
      <c r="Y26" s="76">
        <v>0</v>
      </c>
      <c r="Z26" s="76">
        <v>0</v>
      </c>
      <c r="AA26" s="76">
        <v>0</v>
      </c>
      <c r="AB26" s="76">
        <v>0</v>
      </c>
      <c r="AC26" s="76">
        <v>0</v>
      </c>
      <c r="AD26" s="76" t="s">
        <v>94</v>
      </c>
      <c r="AE26" s="117" t="s">
        <v>94</v>
      </c>
      <c r="AF26" s="76">
        <v>0</v>
      </c>
      <c r="AG26" s="76">
        <v>0</v>
      </c>
      <c r="AH26" s="76">
        <v>0</v>
      </c>
      <c r="AI26" s="76">
        <v>0</v>
      </c>
      <c r="AJ26" s="76">
        <v>0</v>
      </c>
      <c r="AK26" s="76" t="s">
        <v>94</v>
      </c>
      <c r="AL26" s="117" t="s">
        <v>94</v>
      </c>
    </row>
    <row r="27" spans="1:38" ht="31.5">
      <c r="A27" s="32" t="s">
        <v>106</v>
      </c>
      <c r="B27" s="33" t="s">
        <v>107</v>
      </c>
      <c r="C27" s="63" t="s">
        <v>93</v>
      </c>
      <c r="D27" s="76">
        <v>0</v>
      </c>
      <c r="E27" s="76">
        <v>0</v>
      </c>
      <c r="F27" s="76">
        <v>0</v>
      </c>
      <c r="G27" s="76">
        <v>0</v>
      </c>
      <c r="H27" s="76">
        <v>0</v>
      </c>
      <c r="I27" s="76" t="s">
        <v>94</v>
      </c>
      <c r="J27" s="117" t="s">
        <v>94</v>
      </c>
      <c r="K27" s="76">
        <v>0</v>
      </c>
      <c r="L27" s="76">
        <v>0</v>
      </c>
      <c r="M27" s="76">
        <v>0</v>
      </c>
      <c r="N27" s="76">
        <v>0</v>
      </c>
      <c r="O27" s="76">
        <v>0</v>
      </c>
      <c r="P27" s="76" t="s">
        <v>94</v>
      </c>
      <c r="Q27" s="117" t="s">
        <v>94</v>
      </c>
      <c r="R27" s="76">
        <v>0</v>
      </c>
      <c r="S27" s="76">
        <v>0</v>
      </c>
      <c r="T27" s="76">
        <v>0</v>
      </c>
      <c r="U27" s="76">
        <v>0</v>
      </c>
      <c r="V27" s="76">
        <v>0</v>
      </c>
      <c r="W27" s="76" t="s">
        <v>94</v>
      </c>
      <c r="X27" s="117" t="s">
        <v>94</v>
      </c>
      <c r="Y27" s="76">
        <v>0</v>
      </c>
      <c r="Z27" s="76">
        <v>0</v>
      </c>
      <c r="AA27" s="76">
        <v>0</v>
      </c>
      <c r="AB27" s="76">
        <v>0</v>
      </c>
      <c r="AC27" s="76">
        <v>0</v>
      </c>
      <c r="AD27" s="76" t="s">
        <v>94</v>
      </c>
      <c r="AE27" s="117" t="s">
        <v>94</v>
      </c>
      <c r="AF27" s="76">
        <v>0</v>
      </c>
      <c r="AG27" s="76">
        <v>0</v>
      </c>
      <c r="AH27" s="76">
        <v>0</v>
      </c>
      <c r="AI27" s="76">
        <v>0</v>
      </c>
      <c r="AJ27" s="76">
        <v>0</v>
      </c>
      <c r="AK27" s="76" t="s">
        <v>94</v>
      </c>
      <c r="AL27" s="117" t="s">
        <v>94</v>
      </c>
    </row>
    <row r="28" spans="1:38" ht="47.25">
      <c r="A28" s="30" t="s">
        <v>108</v>
      </c>
      <c r="B28" s="31" t="s">
        <v>109</v>
      </c>
      <c r="C28" s="63" t="s">
        <v>93</v>
      </c>
      <c r="D28" s="76">
        <v>0</v>
      </c>
      <c r="E28" s="76">
        <v>0</v>
      </c>
      <c r="F28" s="76">
        <v>0</v>
      </c>
      <c r="G28" s="76">
        <v>0</v>
      </c>
      <c r="H28" s="76">
        <v>0</v>
      </c>
      <c r="I28" s="76" t="s">
        <v>94</v>
      </c>
      <c r="J28" s="117" t="s">
        <v>94</v>
      </c>
      <c r="K28" s="76">
        <v>0</v>
      </c>
      <c r="L28" s="76">
        <v>0</v>
      </c>
      <c r="M28" s="76">
        <v>0</v>
      </c>
      <c r="N28" s="76">
        <v>0</v>
      </c>
      <c r="O28" s="76">
        <v>0</v>
      </c>
      <c r="P28" s="76" t="s">
        <v>94</v>
      </c>
      <c r="Q28" s="117" t="s">
        <v>94</v>
      </c>
      <c r="R28" s="76">
        <v>0</v>
      </c>
      <c r="S28" s="76">
        <v>0</v>
      </c>
      <c r="T28" s="76">
        <v>0</v>
      </c>
      <c r="U28" s="76">
        <v>0</v>
      </c>
      <c r="V28" s="76">
        <v>0</v>
      </c>
      <c r="W28" s="76" t="s">
        <v>94</v>
      </c>
      <c r="X28" s="117" t="s">
        <v>94</v>
      </c>
      <c r="Y28" s="76">
        <v>0</v>
      </c>
      <c r="Z28" s="76">
        <v>0</v>
      </c>
      <c r="AA28" s="76">
        <v>0</v>
      </c>
      <c r="AB28" s="76">
        <v>0</v>
      </c>
      <c r="AC28" s="76">
        <v>0</v>
      </c>
      <c r="AD28" s="76" t="s">
        <v>94</v>
      </c>
      <c r="AE28" s="117" t="s">
        <v>94</v>
      </c>
      <c r="AF28" s="76">
        <v>0</v>
      </c>
      <c r="AG28" s="76">
        <v>0</v>
      </c>
      <c r="AH28" s="76">
        <v>0</v>
      </c>
      <c r="AI28" s="76">
        <v>0</v>
      </c>
      <c r="AJ28" s="76">
        <v>0</v>
      </c>
      <c r="AK28" s="76" t="s">
        <v>94</v>
      </c>
      <c r="AL28" s="117" t="s">
        <v>94</v>
      </c>
    </row>
    <row r="29" spans="1:38" ht="47.25">
      <c r="A29" s="30" t="s">
        <v>111</v>
      </c>
      <c r="B29" s="31" t="s">
        <v>112</v>
      </c>
      <c r="C29" s="63" t="s">
        <v>93</v>
      </c>
      <c r="D29" s="76">
        <v>0</v>
      </c>
      <c r="E29" s="76">
        <v>0</v>
      </c>
      <c r="F29" s="76">
        <v>0</v>
      </c>
      <c r="G29" s="76">
        <v>0</v>
      </c>
      <c r="H29" s="76">
        <v>0</v>
      </c>
      <c r="I29" s="76" t="s">
        <v>94</v>
      </c>
      <c r="J29" s="117" t="s">
        <v>94</v>
      </c>
      <c r="K29" s="76">
        <v>0</v>
      </c>
      <c r="L29" s="76">
        <v>0</v>
      </c>
      <c r="M29" s="76">
        <v>0</v>
      </c>
      <c r="N29" s="76">
        <v>0</v>
      </c>
      <c r="O29" s="76">
        <v>0</v>
      </c>
      <c r="P29" s="76" t="s">
        <v>94</v>
      </c>
      <c r="Q29" s="117" t="s">
        <v>94</v>
      </c>
      <c r="R29" s="76">
        <v>0</v>
      </c>
      <c r="S29" s="76">
        <v>0</v>
      </c>
      <c r="T29" s="76">
        <v>0</v>
      </c>
      <c r="U29" s="76">
        <v>0</v>
      </c>
      <c r="V29" s="76">
        <v>0</v>
      </c>
      <c r="W29" s="76" t="s">
        <v>94</v>
      </c>
      <c r="X29" s="117" t="s">
        <v>94</v>
      </c>
      <c r="Y29" s="76">
        <v>0</v>
      </c>
      <c r="Z29" s="76">
        <v>0</v>
      </c>
      <c r="AA29" s="76">
        <v>0</v>
      </c>
      <c r="AB29" s="76">
        <v>0</v>
      </c>
      <c r="AC29" s="76">
        <v>0</v>
      </c>
      <c r="AD29" s="76" t="s">
        <v>94</v>
      </c>
      <c r="AE29" s="117" t="s">
        <v>94</v>
      </c>
      <c r="AF29" s="76">
        <v>0</v>
      </c>
      <c r="AG29" s="76">
        <v>0</v>
      </c>
      <c r="AH29" s="76">
        <v>0</v>
      </c>
      <c r="AI29" s="76">
        <v>0</v>
      </c>
      <c r="AJ29" s="76">
        <v>0</v>
      </c>
      <c r="AK29" s="76" t="s">
        <v>94</v>
      </c>
      <c r="AL29" s="117" t="s">
        <v>94</v>
      </c>
    </row>
    <row r="30" spans="1:38" ht="78.75">
      <c r="A30" s="30" t="s">
        <v>130</v>
      </c>
      <c r="B30" s="31" t="s">
        <v>275</v>
      </c>
      <c r="C30" s="63" t="s">
        <v>93</v>
      </c>
      <c r="D30" s="76">
        <v>0</v>
      </c>
      <c r="E30" s="76">
        <v>0</v>
      </c>
      <c r="F30" s="76">
        <v>0</v>
      </c>
      <c r="G30" s="76">
        <v>0</v>
      </c>
      <c r="H30" s="76">
        <v>0</v>
      </c>
      <c r="I30" s="76" t="s">
        <v>94</v>
      </c>
      <c r="J30" s="117" t="s">
        <v>94</v>
      </c>
      <c r="K30" s="76">
        <v>0</v>
      </c>
      <c r="L30" s="76">
        <v>0</v>
      </c>
      <c r="M30" s="76">
        <v>0</v>
      </c>
      <c r="N30" s="76">
        <v>0</v>
      </c>
      <c r="O30" s="76">
        <v>0</v>
      </c>
      <c r="P30" s="76" t="s">
        <v>94</v>
      </c>
      <c r="Q30" s="117" t="s">
        <v>94</v>
      </c>
      <c r="R30" s="76">
        <v>0</v>
      </c>
      <c r="S30" s="76">
        <v>0</v>
      </c>
      <c r="T30" s="76">
        <v>0</v>
      </c>
      <c r="U30" s="76">
        <v>0</v>
      </c>
      <c r="V30" s="76">
        <v>0</v>
      </c>
      <c r="W30" s="76" t="s">
        <v>94</v>
      </c>
      <c r="X30" s="117" t="s">
        <v>94</v>
      </c>
      <c r="Y30" s="76">
        <v>0</v>
      </c>
      <c r="Z30" s="76">
        <v>0</v>
      </c>
      <c r="AA30" s="76">
        <v>0</v>
      </c>
      <c r="AB30" s="76">
        <v>0</v>
      </c>
      <c r="AC30" s="76">
        <v>0</v>
      </c>
      <c r="AD30" s="76" t="s">
        <v>94</v>
      </c>
      <c r="AE30" s="117" t="s">
        <v>94</v>
      </c>
      <c r="AF30" s="76">
        <v>0</v>
      </c>
      <c r="AG30" s="76">
        <v>0</v>
      </c>
      <c r="AH30" s="76">
        <v>0</v>
      </c>
      <c r="AI30" s="76">
        <v>0</v>
      </c>
      <c r="AJ30" s="76">
        <v>0</v>
      </c>
      <c r="AK30" s="76" t="s">
        <v>94</v>
      </c>
      <c r="AL30" s="117" t="s">
        <v>94</v>
      </c>
    </row>
    <row r="31" spans="1:38" ht="47.25">
      <c r="A31" s="30" t="s">
        <v>143</v>
      </c>
      <c r="B31" s="31" t="s">
        <v>279</v>
      </c>
      <c r="C31" s="63" t="s">
        <v>93</v>
      </c>
      <c r="D31" s="76">
        <v>0</v>
      </c>
      <c r="E31" s="76">
        <v>0</v>
      </c>
      <c r="F31" s="76">
        <v>0</v>
      </c>
      <c r="G31" s="76">
        <v>0</v>
      </c>
      <c r="H31" s="76">
        <v>0</v>
      </c>
      <c r="I31" s="76" t="s">
        <v>94</v>
      </c>
      <c r="J31" s="117" t="s">
        <v>94</v>
      </c>
      <c r="K31" s="76">
        <v>0</v>
      </c>
      <c r="L31" s="76">
        <v>0</v>
      </c>
      <c r="M31" s="76">
        <v>0</v>
      </c>
      <c r="N31" s="76">
        <v>0</v>
      </c>
      <c r="O31" s="76">
        <v>0</v>
      </c>
      <c r="P31" s="76" t="s">
        <v>94</v>
      </c>
      <c r="Q31" s="117" t="s">
        <v>94</v>
      </c>
      <c r="R31" s="76">
        <v>0</v>
      </c>
      <c r="S31" s="76">
        <v>0</v>
      </c>
      <c r="T31" s="76">
        <v>0</v>
      </c>
      <c r="U31" s="76">
        <v>0</v>
      </c>
      <c r="V31" s="76">
        <v>0</v>
      </c>
      <c r="W31" s="76" t="s">
        <v>94</v>
      </c>
      <c r="X31" s="117" t="s">
        <v>94</v>
      </c>
      <c r="Y31" s="76">
        <v>0</v>
      </c>
      <c r="Z31" s="76">
        <v>0</v>
      </c>
      <c r="AA31" s="76">
        <v>0</v>
      </c>
      <c r="AB31" s="76">
        <v>0</v>
      </c>
      <c r="AC31" s="76">
        <v>0</v>
      </c>
      <c r="AD31" s="76" t="s">
        <v>94</v>
      </c>
      <c r="AE31" s="117" t="s">
        <v>94</v>
      </c>
      <c r="AF31" s="76">
        <v>0</v>
      </c>
      <c r="AG31" s="76">
        <v>0</v>
      </c>
      <c r="AH31" s="76">
        <v>0</v>
      </c>
      <c r="AI31" s="76">
        <v>0</v>
      </c>
      <c r="AJ31" s="76">
        <v>0</v>
      </c>
      <c r="AK31" s="76" t="s">
        <v>94</v>
      </c>
      <c r="AL31" s="117" t="s">
        <v>94</v>
      </c>
    </row>
    <row r="32" spans="1:38" ht="78.75">
      <c r="A32" s="30" t="s">
        <v>160</v>
      </c>
      <c r="B32" s="35" t="s">
        <v>131</v>
      </c>
      <c r="C32" s="63" t="s">
        <v>93</v>
      </c>
      <c r="D32" s="76">
        <v>0</v>
      </c>
      <c r="E32" s="76">
        <v>0</v>
      </c>
      <c r="F32" s="76">
        <v>0</v>
      </c>
      <c r="G32" s="76">
        <v>0</v>
      </c>
      <c r="H32" s="76">
        <v>0</v>
      </c>
      <c r="I32" s="76" t="s">
        <v>94</v>
      </c>
      <c r="J32" s="117" t="s">
        <v>94</v>
      </c>
      <c r="K32" s="76">
        <v>0</v>
      </c>
      <c r="L32" s="76">
        <v>0</v>
      </c>
      <c r="M32" s="76">
        <v>0</v>
      </c>
      <c r="N32" s="76">
        <v>0</v>
      </c>
      <c r="O32" s="76">
        <v>0</v>
      </c>
      <c r="P32" s="76" t="s">
        <v>94</v>
      </c>
      <c r="Q32" s="117" t="s">
        <v>94</v>
      </c>
      <c r="R32" s="76">
        <v>0</v>
      </c>
      <c r="S32" s="76">
        <v>0</v>
      </c>
      <c r="T32" s="76">
        <v>0</v>
      </c>
      <c r="U32" s="76">
        <v>0</v>
      </c>
      <c r="V32" s="76">
        <v>0</v>
      </c>
      <c r="W32" s="76" t="s">
        <v>94</v>
      </c>
      <c r="X32" s="117" t="s">
        <v>94</v>
      </c>
      <c r="Y32" s="76">
        <v>0</v>
      </c>
      <c r="Z32" s="76">
        <v>0</v>
      </c>
      <c r="AA32" s="76">
        <v>0</v>
      </c>
      <c r="AB32" s="76">
        <v>0</v>
      </c>
      <c r="AC32" s="76">
        <v>0</v>
      </c>
      <c r="AD32" s="76" t="s">
        <v>94</v>
      </c>
      <c r="AE32" s="117" t="s">
        <v>94</v>
      </c>
      <c r="AF32" s="76">
        <v>0</v>
      </c>
      <c r="AG32" s="76">
        <v>0</v>
      </c>
      <c r="AH32" s="76">
        <v>0</v>
      </c>
      <c r="AI32" s="76">
        <v>0</v>
      </c>
      <c r="AJ32" s="76">
        <v>0</v>
      </c>
      <c r="AK32" s="76" t="s">
        <v>94</v>
      </c>
      <c r="AL32" s="117" t="s">
        <v>94</v>
      </c>
    </row>
    <row r="33" spans="1:38" ht="94.5">
      <c r="A33" s="30" t="s">
        <v>163</v>
      </c>
      <c r="B33" s="31" t="s">
        <v>282</v>
      </c>
      <c r="C33" s="63" t="s">
        <v>93</v>
      </c>
      <c r="D33" s="76">
        <v>0</v>
      </c>
      <c r="E33" s="76">
        <v>0</v>
      </c>
      <c r="F33" s="76">
        <v>0</v>
      </c>
      <c r="G33" s="76">
        <v>0</v>
      </c>
      <c r="H33" s="76">
        <v>0</v>
      </c>
      <c r="I33" s="76" t="s">
        <v>94</v>
      </c>
      <c r="J33" s="117" t="s">
        <v>94</v>
      </c>
      <c r="K33" s="76">
        <v>0</v>
      </c>
      <c r="L33" s="76">
        <v>0</v>
      </c>
      <c r="M33" s="76">
        <v>0</v>
      </c>
      <c r="N33" s="76">
        <v>0</v>
      </c>
      <c r="O33" s="76">
        <v>0</v>
      </c>
      <c r="P33" s="76" t="s">
        <v>94</v>
      </c>
      <c r="Q33" s="117" t="s">
        <v>94</v>
      </c>
      <c r="R33" s="76">
        <v>0</v>
      </c>
      <c r="S33" s="76">
        <v>0</v>
      </c>
      <c r="T33" s="76">
        <v>0</v>
      </c>
      <c r="U33" s="76">
        <v>0</v>
      </c>
      <c r="V33" s="76">
        <v>0</v>
      </c>
      <c r="W33" s="76" t="s">
        <v>94</v>
      </c>
      <c r="X33" s="117" t="s">
        <v>94</v>
      </c>
      <c r="Y33" s="76">
        <v>0</v>
      </c>
      <c r="Z33" s="76">
        <v>0</v>
      </c>
      <c r="AA33" s="76">
        <v>0</v>
      </c>
      <c r="AB33" s="76">
        <v>0</v>
      </c>
      <c r="AC33" s="76">
        <v>0</v>
      </c>
      <c r="AD33" s="76" t="s">
        <v>94</v>
      </c>
      <c r="AE33" s="117" t="s">
        <v>94</v>
      </c>
      <c r="AF33" s="76">
        <v>0</v>
      </c>
      <c r="AG33" s="76">
        <v>0</v>
      </c>
      <c r="AH33" s="76">
        <v>0</v>
      </c>
      <c r="AI33" s="76">
        <v>0</v>
      </c>
      <c r="AJ33" s="76">
        <v>0</v>
      </c>
      <c r="AK33" s="76" t="s">
        <v>94</v>
      </c>
      <c r="AL33" s="117" t="s">
        <v>94</v>
      </c>
    </row>
    <row r="34" spans="1:38" ht="63">
      <c r="A34" s="34" t="s">
        <v>166</v>
      </c>
      <c r="B34" s="35" t="s">
        <v>138</v>
      </c>
      <c r="C34" s="63" t="s">
        <v>93</v>
      </c>
      <c r="D34" s="76">
        <v>0</v>
      </c>
      <c r="E34" s="76">
        <v>0</v>
      </c>
      <c r="F34" s="76">
        <v>0</v>
      </c>
      <c r="G34" s="76">
        <v>0</v>
      </c>
      <c r="H34" s="76">
        <v>0</v>
      </c>
      <c r="I34" s="76" t="s">
        <v>94</v>
      </c>
      <c r="J34" s="117" t="s">
        <v>94</v>
      </c>
      <c r="K34" s="76">
        <v>0</v>
      </c>
      <c r="L34" s="76">
        <v>0</v>
      </c>
      <c r="M34" s="76">
        <v>0</v>
      </c>
      <c r="N34" s="76">
        <v>0</v>
      </c>
      <c r="O34" s="76">
        <v>0</v>
      </c>
      <c r="P34" s="76" t="s">
        <v>94</v>
      </c>
      <c r="Q34" s="117" t="s">
        <v>94</v>
      </c>
      <c r="R34" s="76">
        <v>0</v>
      </c>
      <c r="S34" s="76">
        <v>0</v>
      </c>
      <c r="T34" s="76">
        <v>0</v>
      </c>
      <c r="U34" s="76">
        <v>0</v>
      </c>
      <c r="V34" s="76">
        <v>0</v>
      </c>
      <c r="W34" s="76" t="s">
        <v>94</v>
      </c>
      <c r="X34" s="117" t="s">
        <v>94</v>
      </c>
      <c r="Y34" s="76">
        <v>0</v>
      </c>
      <c r="Z34" s="76">
        <v>0</v>
      </c>
      <c r="AA34" s="76">
        <v>0</v>
      </c>
      <c r="AB34" s="76">
        <v>0</v>
      </c>
      <c r="AC34" s="76">
        <v>0</v>
      </c>
      <c r="AD34" s="76" t="s">
        <v>94</v>
      </c>
      <c r="AE34" s="117" t="s">
        <v>94</v>
      </c>
      <c r="AF34" s="76">
        <v>0</v>
      </c>
      <c r="AG34" s="76">
        <v>0</v>
      </c>
      <c r="AH34" s="76">
        <v>0</v>
      </c>
      <c r="AI34" s="76">
        <v>0</v>
      </c>
      <c r="AJ34" s="76">
        <v>0</v>
      </c>
      <c r="AK34" s="76" t="s">
        <v>94</v>
      </c>
      <c r="AL34" s="117" t="s">
        <v>94</v>
      </c>
    </row>
    <row r="35" spans="1:38" ht="78.75">
      <c r="A35" s="30" t="s">
        <v>177</v>
      </c>
      <c r="B35" s="35" t="s">
        <v>140</v>
      </c>
      <c r="C35" s="63" t="s">
        <v>93</v>
      </c>
      <c r="D35" s="76">
        <v>0</v>
      </c>
      <c r="E35" s="76">
        <v>0</v>
      </c>
      <c r="F35" s="76">
        <v>0</v>
      </c>
      <c r="G35" s="76">
        <v>0</v>
      </c>
      <c r="H35" s="76">
        <v>0</v>
      </c>
      <c r="I35" s="76" t="s">
        <v>94</v>
      </c>
      <c r="J35" s="117" t="s">
        <v>94</v>
      </c>
      <c r="K35" s="76">
        <v>0</v>
      </c>
      <c r="L35" s="76">
        <v>0</v>
      </c>
      <c r="M35" s="76">
        <v>0</v>
      </c>
      <c r="N35" s="76">
        <v>0</v>
      </c>
      <c r="O35" s="76">
        <v>0</v>
      </c>
      <c r="P35" s="76" t="s">
        <v>94</v>
      </c>
      <c r="Q35" s="117" t="s">
        <v>94</v>
      </c>
      <c r="R35" s="76">
        <v>0</v>
      </c>
      <c r="S35" s="76">
        <v>0</v>
      </c>
      <c r="T35" s="76">
        <v>0</v>
      </c>
      <c r="U35" s="76">
        <v>0</v>
      </c>
      <c r="V35" s="76">
        <v>0</v>
      </c>
      <c r="W35" s="76" t="s">
        <v>94</v>
      </c>
      <c r="X35" s="117" t="s">
        <v>94</v>
      </c>
      <c r="Y35" s="76">
        <v>0</v>
      </c>
      <c r="Z35" s="76">
        <v>0</v>
      </c>
      <c r="AA35" s="76">
        <v>0</v>
      </c>
      <c r="AB35" s="76">
        <v>0</v>
      </c>
      <c r="AC35" s="76">
        <v>0</v>
      </c>
      <c r="AD35" s="76" t="s">
        <v>94</v>
      </c>
      <c r="AE35" s="117" t="s">
        <v>94</v>
      </c>
      <c r="AF35" s="76">
        <v>0</v>
      </c>
      <c r="AG35" s="76">
        <v>0</v>
      </c>
      <c r="AH35" s="76">
        <v>0</v>
      </c>
      <c r="AI35" s="76">
        <v>0</v>
      </c>
      <c r="AJ35" s="76">
        <v>0</v>
      </c>
      <c r="AK35" s="76" t="s">
        <v>94</v>
      </c>
      <c r="AL35" s="117" t="s">
        <v>94</v>
      </c>
    </row>
    <row r="36" spans="1:38" ht="78.75">
      <c r="A36" s="30" t="s">
        <v>179</v>
      </c>
      <c r="B36" s="35" t="s">
        <v>144</v>
      </c>
      <c r="C36" s="63" t="s">
        <v>93</v>
      </c>
      <c r="D36" s="76">
        <v>0</v>
      </c>
      <c r="E36" s="76">
        <v>0</v>
      </c>
      <c r="F36" s="76">
        <v>0</v>
      </c>
      <c r="G36" s="76">
        <v>0</v>
      </c>
      <c r="H36" s="76">
        <v>0</v>
      </c>
      <c r="I36" s="76" t="s">
        <v>94</v>
      </c>
      <c r="J36" s="117" t="s">
        <v>94</v>
      </c>
      <c r="K36" s="76">
        <v>0</v>
      </c>
      <c r="L36" s="76">
        <v>0</v>
      </c>
      <c r="M36" s="76">
        <v>0</v>
      </c>
      <c r="N36" s="76">
        <v>0</v>
      </c>
      <c r="O36" s="76">
        <v>0</v>
      </c>
      <c r="P36" s="76" t="s">
        <v>94</v>
      </c>
      <c r="Q36" s="117" t="s">
        <v>94</v>
      </c>
      <c r="R36" s="76">
        <v>0</v>
      </c>
      <c r="S36" s="76">
        <v>0</v>
      </c>
      <c r="T36" s="76">
        <v>0</v>
      </c>
      <c r="U36" s="76">
        <v>0</v>
      </c>
      <c r="V36" s="76">
        <v>0</v>
      </c>
      <c r="W36" s="76" t="s">
        <v>94</v>
      </c>
      <c r="X36" s="117" t="s">
        <v>94</v>
      </c>
      <c r="Y36" s="76">
        <v>0</v>
      </c>
      <c r="Z36" s="76">
        <v>0</v>
      </c>
      <c r="AA36" s="76">
        <v>0</v>
      </c>
      <c r="AB36" s="76">
        <v>0</v>
      </c>
      <c r="AC36" s="76">
        <v>0</v>
      </c>
      <c r="AD36" s="76" t="s">
        <v>94</v>
      </c>
      <c r="AE36" s="117" t="s">
        <v>94</v>
      </c>
      <c r="AF36" s="76">
        <v>0</v>
      </c>
      <c r="AG36" s="76">
        <v>0</v>
      </c>
      <c r="AH36" s="76">
        <v>0</v>
      </c>
      <c r="AI36" s="76">
        <v>0</v>
      </c>
      <c r="AJ36" s="76">
        <v>0</v>
      </c>
      <c r="AK36" s="76" t="s">
        <v>94</v>
      </c>
      <c r="AL36" s="117" t="s">
        <v>94</v>
      </c>
    </row>
    <row r="37" spans="1:38" ht="63">
      <c r="A37" s="30" t="s">
        <v>181</v>
      </c>
      <c r="B37" s="31" t="s">
        <v>285</v>
      </c>
      <c r="C37" s="63" t="s">
        <v>93</v>
      </c>
      <c r="D37" s="76">
        <v>0</v>
      </c>
      <c r="E37" s="76">
        <v>0</v>
      </c>
      <c r="F37" s="76">
        <v>0</v>
      </c>
      <c r="G37" s="76">
        <v>0</v>
      </c>
      <c r="H37" s="76">
        <v>0</v>
      </c>
      <c r="I37" s="76" t="s">
        <v>94</v>
      </c>
      <c r="J37" s="117" t="s">
        <v>94</v>
      </c>
      <c r="K37" s="76">
        <v>0</v>
      </c>
      <c r="L37" s="76">
        <v>0</v>
      </c>
      <c r="M37" s="76">
        <v>0</v>
      </c>
      <c r="N37" s="76">
        <v>0</v>
      </c>
      <c r="O37" s="76">
        <v>0</v>
      </c>
      <c r="P37" s="76" t="s">
        <v>94</v>
      </c>
      <c r="Q37" s="117" t="s">
        <v>94</v>
      </c>
      <c r="R37" s="76">
        <v>0</v>
      </c>
      <c r="S37" s="76">
        <v>0</v>
      </c>
      <c r="T37" s="76">
        <v>0</v>
      </c>
      <c r="U37" s="76">
        <v>0</v>
      </c>
      <c r="V37" s="76">
        <v>0</v>
      </c>
      <c r="W37" s="76" t="s">
        <v>94</v>
      </c>
      <c r="X37" s="117" t="s">
        <v>94</v>
      </c>
      <c r="Y37" s="76">
        <v>0</v>
      </c>
      <c r="Z37" s="76">
        <v>0</v>
      </c>
      <c r="AA37" s="76">
        <v>0</v>
      </c>
      <c r="AB37" s="76">
        <v>0</v>
      </c>
      <c r="AC37" s="76">
        <v>0</v>
      </c>
      <c r="AD37" s="76" t="s">
        <v>94</v>
      </c>
      <c r="AE37" s="117" t="s">
        <v>94</v>
      </c>
      <c r="AF37" s="76">
        <v>0</v>
      </c>
      <c r="AG37" s="76">
        <v>0</v>
      </c>
      <c r="AH37" s="76">
        <v>0</v>
      </c>
      <c r="AI37" s="76">
        <v>0</v>
      </c>
      <c r="AJ37" s="76">
        <v>0</v>
      </c>
      <c r="AK37" s="76" t="s">
        <v>94</v>
      </c>
      <c r="AL37" s="117" t="s">
        <v>94</v>
      </c>
    </row>
    <row r="38" spans="1:38" ht="63">
      <c r="A38" s="30" t="s">
        <v>287</v>
      </c>
      <c r="B38" s="31" t="s">
        <v>288</v>
      </c>
      <c r="C38" s="63" t="s">
        <v>93</v>
      </c>
      <c r="D38" s="76">
        <v>0</v>
      </c>
      <c r="E38" s="76">
        <v>0</v>
      </c>
      <c r="F38" s="76">
        <v>0</v>
      </c>
      <c r="G38" s="76">
        <v>0</v>
      </c>
      <c r="H38" s="76">
        <v>0</v>
      </c>
      <c r="I38" s="76" t="s">
        <v>94</v>
      </c>
      <c r="J38" s="117" t="s">
        <v>94</v>
      </c>
      <c r="K38" s="76">
        <v>0</v>
      </c>
      <c r="L38" s="76">
        <v>0</v>
      </c>
      <c r="M38" s="76">
        <v>0</v>
      </c>
      <c r="N38" s="76">
        <v>0</v>
      </c>
      <c r="O38" s="76">
        <v>0</v>
      </c>
      <c r="P38" s="76" t="s">
        <v>94</v>
      </c>
      <c r="Q38" s="117" t="s">
        <v>94</v>
      </c>
      <c r="R38" s="76">
        <v>0</v>
      </c>
      <c r="S38" s="76">
        <v>0</v>
      </c>
      <c r="T38" s="76">
        <v>0</v>
      </c>
      <c r="U38" s="76">
        <v>0</v>
      </c>
      <c r="V38" s="76">
        <v>0</v>
      </c>
      <c r="W38" s="76" t="s">
        <v>94</v>
      </c>
      <c r="X38" s="117" t="s">
        <v>94</v>
      </c>
      <c r="Y38" s="76">
        <v>0</v>
      </c>
      <c r="Z38" s="76">
        <v>0</v>
      </c>
      <c r="AA38" s="76">
        <v>0</v>
      </c>
      <c r="AB38" s="76">
        <v>0</v>
      </c>
      <c r="AC38" s="76">
        <v>0</v>
      </c>
      <c r="AD38" s="76" t="s">
        <v>94</v>
      </c>
      <c r="AE38" s="117" t="s">
        <v>94</v>
      </c>
      <c r="AF38" s="76">
        <v>0</v>
      </c>
      <c r="AG38" s="76">
        <v>0</v>
      </c>
      <c r="AH38" s="76">
        <v>0</v>
      </c>
      <c r="AI38" s="76">
        <v>0</v>
      </c>
      <c r="AJ38" s="76">
        <v>0</v>
      </c>
      <c r="AK38" s="76" t="s">
        <v>94</v>
      </c>
      <c r="AL38" s="117" t="s">
        <v>94</v>
      </c>
    </row>
    <row r="39" spans="1:38" ht="63">
      <c r="A39" s="30" t="s">
        <v>290</v>
      </c>
      <c r="B39" s="31" t="s">
        <v>291</v>
      </c>
      <c r="C39" s="63" t="s">
        <v>93</v>
      </c>
      <c r="D39" s="76">
        <v>0</v>
      </c>
      <c r="E39" s="76">
        <v>0</v>
      </c>
      <c r="F39" s="76">
        <v>0</v>
      </c>
      <c r="G39" s="76">
        <v>0</v>
      </c>
      <c r="H39" s="76">
        <v>0</v>
      </c>
      <c r="I39" s="76" t="s">
        <v>94</v>
      </c>
      <c r="J39" s="117" t="s">
        <v>94</v>
      </c>
      <c r="K39" s="76">
        <v>0</v>
      </c>
      <c r="L39" s="76">
        <v>0</v>
      </c>
      <c r="M39" s="76">
        <v>0</v>
      </c>
      <c r="N39" s="76">
        <v>0</v>
      </c>
      <c r="O39" s="76">
        <v>0</v>
      </c>
      <c r="P39" s="76" t="s">
        <v>94</v>
      </c>
      <c r="Q39" s="117" t="s">
        <v>94</v>
      </c>
      <c r="R39" s="76">
        <v>0</v>
      </c>
      <c r="S39" s="76">
        <v>0</v>
      </c>
      <c r="T39" s="76">
        <v>0</v>
      </c>
      <c r="U39" s="76">
        <v>0</v>
      </c>
      <c r="V39" s="76">
        <v>0</v>
      </c>
      <c r="W39" s="76" t="s">
        <v>94</v>
      </c>
      <c r="X39" s="117" t="s">
        <v>94</v>
      </c>
      <c r="Y39" s="76">
        <v>0</v>
      </c>
      <c r="Z39" s="76">
        <v>0</v>
      </c>
      <c r="AA39" s="76">
        <v>0</v>
      </c>
      <c r="AB39" s="76">
        <v>0</v>
      </c>
      <c r="AC39" s="76">
        <v>0</v>
      </c>
      <c r="AD39" s="76" t="s">
        <v>94</v>
      </c>
      <c r="AE39" s="117" t="s">
        <v>94</v>
      </c>
      <c r="AF39" s="76">
        <v>0</v>
      </c>
      <c r="AG39" s="76">
        <v>0</v>
      </c>
      <c r="AH39" s="76">
        <v>0</v>
      </c>
      <c r="AI39" s="76">
        <v>0</v>
      </c>
      <c r="AJ39" s="76">
        <v>0</v>
      </c>
      <c r="AK39" s="76" t="s">
        <v>94</v>
      </c>
      <c r="AL39" s="117" t="s">
        <v>94</v>
      </c>
    </row>
    <row r="40" spans="1:38" ht="63">
      <c r="A40" s="30" t="s">
        <v>293</v>
      </c>
      <c r="B40" s="31" t="s">
        <v>294</v>
      </c>
      <c r="C40" s="63" t="s">
        <v>93</v>
      </c>
      <c r="D40" s="76">
        <v>0</v>
      </c>
      <c r="E40" s="76">
        <v>0</v>
      </c>
      <c r="F40" s="76">
        <v>0</v>
      </c>
      <c r="G40" s="76">
        <v>0</v>
      </c>
      <c r="H40" s="76">
        <v>0</v>
      </c>
      <c r="I40" s="76" t="s">
        <v>94</v>
      </c>
      <c r="J40" s="117" t="s">
        <v>94</v>
      </c>
      <c r="K40" s="76">
        <v>0</v>
      </c>
      <c r="L40" s="76">
        <v>0</v>
      </c>
      <c r="M40" s="76">
        <v>0</v>
      </c>
      <c r="N40" s="76">
        <v>0</v>
      </c>
      <c r="O40" s="76">
        <v>0</v>
      </c>
      <c r="P40" s="76" t="s">
        <v>94</v>
      </c>
      <c r="Q40" s="117" t="s">
        <v>94</v>
      </c>
      <c r="R40" s="76">
        <v>0</v>
      </c>
      <c r="S40" s="76">
        <v>0</v>
      </c>
      <c r="T40" s="76">
        <v>0</v>
      </c>
      <c r="U40" s="76">
        <v>0</v>
      </c>
      <c r="V40" s="76">
        <v>0</v>
      </c>
      <c r="W40" s="76" t="s">
        <v>94</v>
      </c>
      <c r="X40" s="117" t="s">
        <v>94</v>
      </c>
      <c r="Y40" s="76">
        <v>0</v>
      </c>
      <c r="Z40" s="76">
        <v>0</v>
      </c>
      <c r="AA40" s="76">
        <v>0</v>
      </c>
      <c r="AB40" s="76">
        <v>0</v>
      </c>
      <c r="AC40" s="76">
        <v>0</v>
      </c>
      <c r="AD40" s="76" t="s">
        <v>94</v>
      </c>
      <c r="AE40" s="117" t="s">
        <v>94</v>
      </c>
      <c r="AF40" s="76">
        <v>0</v>
      </c>
      <c r="AG40" s="76">
        <v>0</v>
      </c>
      <c r="AH40" s="76">
        <v>0</v>
      </c>
      <c r="AI40" s="76">
        <v>0</v>
      </c>
      <c r="AJ40" s="76">
        <v>0</v>
      </c>
      <c r="AK40" s="76" t="s">
        <v>94</v>
      </c>
      <c r="AL40" s="117" t="s">
        <v>94</v>
      </c>
    </row>
    <row r="41" spans="1:38" ht="78.75">
      <c r="A41" s="30" t="s">
        <v>296</v>
      </c>
      <c r="B41" s="35" t="s">
        <v>161</v>
      </c>
      <c r="C41" s="63" t="s">
        <v>93</v>
      </c>
      <c r="D41" s="76">
        <v>0</v>
      </c>
      <c r="E41" s="76">
        <v>0</v>
      </c>
      <c r="F41" s="76">
        <v>0</v>
      </c>
      <c r="G41" s="76">
        <v>0</v>
      </c>
      <c r="H41" s="76">
        <v>0</v>
      </c>
      <c r="I41" s="76" t="s">
        <v>94</v>
      </c>
      <c r="J41" s="117" t="s">
        <v>94</v>
      </c>
      <c r="K41" s="76">
        <v>0</v>
      </c>
      <c r="L41" s="76">
        <v>0</v>
      </c>
      <c r="M41" s="76">
        <v>0</v>
      </c>
      <c r="N41" s="76">
        <v>0</v>
      </c>
      <c r="O41" s="76">
        <v>0</v>
      </c>
      <c r="P41" s="76" t="s">
        <v>94</v>
      </c>
      <c r="Q41" s="117" t="s">
        <v>94</v>
      </c>
      <c r="R41" s="76">
        <v>0</v>
      </c>
      <c r="S41" s="76">
        <v>0</v>
      </c>
      <c r="T41" s="76">
        <v>0</v>
      </c>
      <c r="U41" s="76">
        <v>0</v>
      </c>
      <c r="V41" s="76">
        <v>0</v>
      </c>
      <c r="W41" s="76" t="s">
        <v>94</v>
      </c>
      <c r="X41" s="117" t="s">
        <v>94</v>
      </c>
      <c r="Y41" s="76">
        <v>0</v>
      </c>
      <c r="Z41" s="76">
        <v>0</v>
      </c>
      <c r="AA41" s="76">
        <v>0</v>
      </c>
      <c r="AB41" s="76">
        <v>0</v>
      </c>
      <c r="AC41" s="76">
        <v>0</v>
      </c>
      <c r="AD41" s="76" t="s">
        <v>94</v>
      </c>
      <c r="AE41" s="117" t="s">
        <v>94</v>
      </c>
      <c r="AF41" s="76">
        <v>0</v>
      </c>
      <c r="AG41" s="76">
        <v>0</v>
      </c>
      <c r="AH41" s="76">
        <v>0</v>
      </c>
      <c r="AI41" s="76">
        <v>0</v>
      </c>
      <c r="AJ41" s="76">
        <v>0</v>
      </c>
      <c r="AK41" s="76" t="s">
        <v>94</v>
      </c>
      <c r="AL41" s="117" t="s">
        <v>94</v>
      </c>
    </row>
    <row r="42" spans="1:38" ht="47.25">
      <c r="A42" s="30" t="s">
        <v>297</v>
      </c>
      <c r="B42" s="35" t="s">
        <v>164</v>
      </c>
      <c r="C42" s="63" t="s">
        <v>93</v>
      </c>
      <c r="D42" s="76">
        <v>0</v>
      </c>
      <c r="E42" s="76">
        <v>0</v>
      </c>
      <c r="F42" s="76">
        <v>0</v>
      </c>
      <c r="G42" s="76">
        <v>0</v>
      </c>
      <c r="H42" s="76">
        <v>0</v>
      </c>
      <c r="I42" s="76" t="s">
        <v>94</v>
      </c>
      <c r="J42" s="117" t="s">
        <v>94</v>
      </c>
      <c r="K42" s="76">
        <v>0</v>
      </c>
      <c r="L42" s="76">
        <v>0</v>
      </c>
      <c r="M42" s="76">
        <v>0</v>
      </c>
      <c r="N42" s="76">
        <v>0</v>
      </c>
      <c r="O42" s="76">
        <v>0</v>
      </c>
      <c r="P42" s="76" t="s">
        <v>94</v>
      </c>
      <c r="Q42" s="117" t="s">
        <v>94</v>
      </c>
      <c r="R42" s="76">
        <v>0</v>
      </c>
      <c r="S42" s="76">
        <v>0</v>
      </c>
      <c r="T42" s="76">
        <v>0</v>
      </c>
      <c r="U42" s="76">
        <v>0</v>
      </c>
      <c r="V42" s="76">
        <v>0</v>
      </c>
      <c r="W42" s="76" t="s">
        <v>94</v>
      </c>
      <c r="X42" s="117" t="s">
        <v>94</v>
      </c>
      <c r="Y42" s="76">
        <v>0</v>
      </c>
      <c r="Z42" s="76">
        <v>0</v>
      </c>
      <c r="AA42" s="76">
        <v>0</v>
      </c>
      <c r="AB42" s="76">
        <v>0</v>
      </c>
      <c r="AC42" s="76">
        <v>0</v>
      </c>
      <c r="AD42" s="76" t="s">
        <v>94</v>
      </c>
      <c r="AE42" s="117" t="s">
        <v>94</v>
      </c>
      <c r="AF42" s="76">
        <v>0</v>
      </c>
      <c r="AG42" s="76">
        <v>0</v>
      </c>
      <c r="AH42" s="76">
        <v>0</v>
      </c>
      <c r="AI42" s="76">
        <v>0</v>
      </c>
      <c r="AJ42" s="76">
        <v>0</v>
      </c>
      <c r="AK42" s="76" t="s">
        <v>94</v>
      </c>
      <c r="AL42" s="117" t="s">
        <v>94</v>
      </c>
    </row>
    <row r="43" spans="1:38" ht="63">
      <c r="A43" s="30" t="s">
        <v>298</v>
      </c>
      <c r="B43" s="35" t="s">
        <v>167</v>
      </c>
      <c r="C43" s="63" t="s">
        <v>93</v>
      </c>
      <c r="D43" s="76">
        <v>0</v>
      </c>
      <c r="E43" s="76">
        <v>0</v>
      </c>
      <c r="F43" s="76">
        <v>0</v>
      </c>
      <c r="G43" s="76">
        <v>0</v>
      </c>
      <c r="H43" s="76">
        <v>0</v>
      </c>
      <c r="I43" s="76" t="s">
        <v>94</v>
      </c>
      <c r="J43" s="117" t="s">
        <v>94</v>
      </c>
      <c r="K43" s="76">
        <v>0</v>
      </c>
      <c r="L43" s="76">
        <v>0</v>
      </c>
      <c r="M43" s="76">
        <v>0</v>
      </c>
      <c r="N43" s="76">
        <v>0</v>
      </c>
      <c r="O43" s="76">
        <v>0</v>
      </c>
      <c r="P43" s="76" t="s">
        <v>94</v>
      </c>
      <c r="Q43" s="117" t="s">
        <v>94</v>
      </c>
      <c r="R43" s="76">
        <v>0</v>
      </c>
      <c r="S43" s="76">
        <v>0</v>
      </c>
      <c r="T43" s="76">
        <v>0</v>
      </c>
      <c r="U43" s="76">
        <v>0</v>
      </c>
      <c r="V43" s="76">
        <v>0</v>
      </c>
      <c r="W43" s="76" t="s">
        <v>94</v>
      </c>
      <c r="X43" s="117" t="s">
        <v>94</v>
      </c>
      <c r="Y43" s="76">
        <v>0</v>
      </c>
      <c r="Z43" s="76">
        <v>0</v>
      </c>
      <c r="AA43" s="76">
        <v>0</v>
      </c>
      <c r="AB43" s="76">
        <v>0</v>
      </c>
      <c r="AC43" s="76">
        <v>0</v>
      </c>
      <c r="AD43" s="76" t="s">
        <v>94</v>
      </c>
      <c r="AE43" s="117" t="s">
        <v>94</v>
      </c>
      <c r="AF43" s="76">
        <v>0</v>
      </c>
      <c r="AG43" s="76">
        <v>0</v>
      </c>
      <c r="AH43" s="76">
        <v>0</v>
      </c>
      <c r="AI43" s="76">
        <v>0</v>
      </c>
      <c r="AJ43" s="76">
        <v>0</v>
      </c>
      <c r="AK43" s="76" t="s">
        <v>94</v>
      </c>
      <c r="AL43" s="117" t="s">
        <v>94</v>
      </c>
    </row>
    <row r="44" spans="1:38" ht="63">
      <c r="A44" s="30" t="s">
        <v>299</v>
      </c>
      <c r="B44" s="31" t="s">
        <v>300</v>
      </c>
      <c r="C44" s="63" t="s">
        <v>93</v>
      </c>
      <c r="D44" s="76">
        <v>0</v>
      </c>
      <c r="E44" s="76">
        <v>0</v>
      </c>
      <c r="F44" s="76">
        <v>0</v>
      </c>
      <c r="G44" s="76">
        <v>0</v>
      </c>
      <c r="H44" s="76">
        <v>0</v>
      </c>
      <c r="I44" s="76" t="s">
        <v>94</v>
      </c>
      <c r="J44" s="117" t="s">
        <v>94</v>
      </c>
      <c r="K44" s="76">
        <v>0</v>
      </c>
      <c r="L44" s="76">
        <v>0</v>
      </c>
      <c r="M44" s="76">
        <v>0</v>
      </c>
      <c r="N44" s="76">
        <v>0</v>
      </c>
      <c r="O44" s="76">
        <v>0</v>
      </c>
      <c r="P44" s="76" t="s">
        <v>94</v>
      </c>
      <c r="Q44" s="117" t="s">
        <v>94</v>
      </c>
      <c r="R44" s="76">
        <v>0</v>
      </c>
      <c r="S44" s="76">
        <v>0</v>
      </c>
      <c r="T44" s="76">
        <v>0</v>
      </c>
      <c r="U44" s="76">
        <v>0</v>
      </c>
      <c r="V44" s="76">
        <v>0</v>
      </c>
      <c r="W44" s="76" t="s">
        <v>94</v>
      </c>
      <c r="X44" s="117" t="s">
        <v>94</v>
      </c>
      <c r="Y44" s="76">
        <v>0</v>
      </c>
      <c r="Z44" s="76">
        <v>0</v>
      </c>
      <c r="AA44" s="76">
        <v>0</v>
      </c>
      <c r="AB44" s="76">
        <v>0</v>
      </c>
      <c r="AC44" s="76">
        <v>0</v>
      </c>
      <c r="AD44" s="76" t="s">
        <v>94</v>
      </c>
      <c r="AE44" s="117" t="s">
        <v>94</v>
      </c>
      <c r="AF44" s="76">
        <v>0</v>
      </c>
      <c r="AG44" s="76">
        <v>0</v>
      </c>
      <c r="AH44" s="76">
        <v>0</v>
      </c>
      <c r="AI44" s="76">
        <v>0</v>
      </c>
      <c r="AJ44" s="76">
        <v>0</v>
      </c>
      <c r="AK44" s="76" t="s">
        <v>94</v>
      </c>
      <c r="AL44" s="117" t="s">
        <v>94</v>
      </c>
    </row>
    <row r="45" spans="1:38" ht="31.5">
      <c r="A45" s="30" t="s">
        <v>301</v>
      </c>
      <c r="B45" s="31" t="s">
        <v>302</v>
      </c>
      <c r="C45" s="63" t="s">
        <v>93</v>
      </c>
      <c r="D45" s="76">
        <v>0</v>
      </c>
      <c r="E45" s="76">
        <v>0</v>
      </c>
      <c r="F45" s="76">
        <v>0</v>
      </c>
      <c r="G45" s="76">
        <v>0</v>
      </c>
      <c r="H45" s="76">
        <v>0</v>
      </c>
      <c r="I45" s="76" t="s">
        <v>94</v>
      </c>
      <c r="J45" s="117" t="s">
        <v>94</v>
      </c>
      <c r="K45" s="76">
        <v>0</v>
      </c>
      <c r="L45" s="76">
        <v>0</v>
      </c>
      <c r="M45" s="76">
        <v>0</v>
      </c>
      <c r="N45" s="76">
        <v>0</v>
      </c>
      <c r="O45" s="76">
        <v>0</v>
      </c>
      <c r="P45" s="76" t="s">
        <v>94</v>
      </c>
      <c r="Q45" s="117" t="s">
        <v>94</v>
      </c>
      <c r="R45" s="76">
        <v>0</v>
      </c>
      <c r="S45" s="76">
        <v>0</v>
      </c>
      <c r="T45" s="76">
        <v>0</v>
      </c>
      <c r="U45" s="76">
        <v>0</v>
      </c>
      <c r="V45" s="76">
        <v>0</v>
      </c>
      <c r="W45" s="76" t="s">
        <v>94</v>
      </c>
      <c r="X45" s="117" t="s">
        <v>94</v>
      </c>
      <c r="Y45" s="76">
        <v>0</v>
      </c>
      <c r="Z45" s="76">
        <v>0</v>
      </c>
      <c r="AA45" s="76">
        <v>0</v>
      </c>
      <c r="AB45" s="76">
        <v>0</v>
      </c>
      <c r="AC45" s="76">
        <v>0</v>
      </c>
      <c r="AD45" s="76" t="s">
        <v>94</v>
      </c>
      <c r="AE45" s="117" t="s">
        <v>94</v>
      </c>
      <c r="AF45" s="76">
        <v>0</v>
      </c>
      <c r="AG45" s="76">
        <v>0</v>
      </c>
      <c r="AH45" s="76">
        <v>0</v>
      </c>
      <c r="AI45" s="76">
        <v>0</v>
      </c>
      <c r="AJ45" s="76">
        <v>0</v>
      </c>
      <c r="AK45" s="76" t="s">
        <v>94</v>
      </c>
      <c r="AL45" s="117" t="s">
        <v>94</v>
      </c>
    </row>
    <row r="46" spans="1:38" ht="31.5">
      <c r="A46" s="30" t="s">
        <v>304</v>
      </c>
      <c r="B46" s="31" t="s">
        <v>305</v>
      </c>
      <c r="C46" s="63" t="s">
        <v>93</v>
      </c>
      <c r="D46" s="76">
        <v>0</v>
      </c>
      <c r="E46" s="76">
        <v>0</v>
      </c>
      <c r="F46" s="76">
        <v>0</v>
      </c>
      <c r="G46" s="76">
        <v>0</v>
      </c>
      <c r="H46" s="76">
        <v>0</v>
      </c>
      <c r="I46" s="76" t="s">
        <v>94</v>
      </c>
      <c r="J46" s="117" t="s">
        <v>94</v>
      </c>
      <c r="K46" s="76">
        <v>0</v>
      </c>
      <c r="L46" s="76">
        <v>0</v>
      </c>
      <c r="M46" s="76">
        <v>0</v>
      </c>
      <c r="N46" s="76">
        <v>0</v>
      </c>
      <c r="O46" s="76">
        <v>0</v>
      </c>
      <c r="P46" s="76" t="s">
        <v>94</v>
      </c>
      <c r="Q46" s="117" t="s">
        <v>94</v>
      </c>
      <c r="R46" s="76">
        <v>0</v>
      </c>
      <c r="S46" s="76">
        <v>0</v>
      </c>
      <c r="T46" s="76">
        <v>0</v>
      </c>
      <c r="U46" s="76">
        <v>0</v>
      </c>
      <c r="V46" s="76">
        <v>0</v>
      </c>
      <c r="W46" s="76" t="s">
        <v>94</v>
      </c>
      <c r="X46" s="117" t="s">
        <v>94</v>
      </c>
      <c r="Y46" s="76">
        <v>0</v>
      </c>
      <c r="Z46" s="76">
        <v>0</v>
      </c>
      <c r="AA46" s="76">
        <v>0</v>
      </c>
      <c r="AB46" s="76">
        <v>0</v>
      </c>
      <c r="AC46" s="76">
        <v>0</v>
      </c>
      <c r="AD46" s="76" t="s">
        <v>94</v>
      </c>
      <c r="AE46" s="117" t="s">
        <v>94</v>
      </c>
      <c r="AF46" s="76">
        <v>0</v>
      </c>
      <c r="AG46" s="76">
        <v>0</v>
      </c>
      <c r="AH46" s="76">
        <v>0</v>
      </c>
      <c r="AI46" s="76">
        <v>0</v>
      </c>
      <c r="AJ46" s="76">
        <v>0</v>
      </c>
      <c r="AK46" s="76" t="s">
        <v>94</v>
      </c>
      <c r="AL46" s="117" t="s">
        <v>94</v>
      </c>
    </row>
    <row r="47" spans="1:38" ht="31.5">
      <c r="A47" s="30" t="s">
        <v>306</v>
      </c>
      <c r="B47" s="31" t="s">
        <v>307</v>
      </c>
      <c r="C47" s="63" t="s">
        <v>93</v>
      </c>
      <c r="D47" s="76">
        <v>0</v>
      </c>
      <c r="E47" s="76">
        <v>0</v>
      </c>
      <c r="F47" s="76">
        <v>0</v>
      </c>
      <c r="G47" s="76">
        <v>0</v>
      </c>
      <c r="H47" s="76">
        <v>0</v>
      </c>
      <c r="I47" s="76" t="s">
        <v>94</v>
      </c>
      <c r="J47" s="117" t="s">
        <v>94</v>
      </c>
      <c r="K47" s="76">
        <v>0</v>
      </c>
      <c r="L47" s="76">
        <v>0</v>
      </c>
      <c r="M47" s="76">
        <v>0</v>
      </c>
      <c r="N47" s="76">
        <v>0</v>
      </c>
      <c r="O47" s="76">
        <v>0</v>
      </c>
      <c r="P47" s="76" t="s">
        <v>94</v>
      </c>
      <c r="Q47" s="117" t="s">
        <v>94</v>
      </c>
      <c r="R47" s="76">
        <v>0</v>
      </c>
      <c r="S47" s="76">
        <v>0</v>
      </c>
      <c r="T47" s="76">
        <v>0</v>
      </c>
      <c r="U47" s="76">
        <v>0</v>
      </c>
      <c r="V47" s="76">
        <v>0</v>
      </c>
      <c r="W47" s="76" t="s">
        <v>94</v>
      </c>
      <c r="X47" s="117" t="s">
        <v>94</v>
      </c>
      <c r="Y47" s="76">
        <v>0</v>
      </c>
      <c r="Z47" s="76">
        <v>0</v>
      </c>
      <c r="AA47" s="76">
        <v>0</v>
      </c>
      <c r="AB47" s="76">
        <v>0</v>
      </c>
      <c r="AC47" s="76">
        <v>0</v>
      </c>
      <c r="AD47" s="76" t="s">
        <v>94</v>
      </c>
      <c r="AE47" s="117" t="s">
        <v>94</v>
      </c>
      <c r="AF47" s="76">
        <v>0</v>
      </c>
      <c r="AG47" s="76">
        <v>0</v>
      </c>
      <c r="AH47" s="76">
        <v>0</v>
      </c>
      <c r="AI47" s="76">
        <v>0</v>
      </c>
      <c r="AJ47" s="76">
        <v>0</v>
      </c>
      <c r="AK47" s="76" t="s">
        <v>94</v>
      </c>
      <c r="AL47" s="117" t="s">
        <v>94</v>
      </c>
    </row>
    <row r="48" spans="1:38" ht="63">
      <c r="A48" s="30" t="s">
        <v>308</v>
      </c>
      <c r="B48" s="35" t="s">
        <v>175</v>
      </c>
      <c r="C48" s="63" t="s">
        <v>93</v>
      </c>
      <c r="D48" s="76">
        <v>0</v>
      </c>
      <c r="E48" s="76">
        <v>0</v>
      </c>
      <c r="F48" s="76">
        <v>0</v>
      </c>
      <c r="G48" s="76">
        <v>0</v>
      </c>
      <c r="H48" s="76">
        <v>0</v>
      </c>
      <c r="I48" s="76" t="s">
        <v>94</v>
      </c>
      <c r="J48" s="117" t="s">
        <v>94</v>
      </c>
      <c r="K48" s="76">
        <v>0</v>
      </c>
      <c r="L48" s="76">
        <v>0</v>
      </c>
      <c r="M48" s="76">
        <v>0</v>
      </c>
      <c r="N48" s="76">
        <v>0</v>
      </c>
      <c r="O48" s="76">
        <v>0</v>
      </c>
      <c r="P48" s="76" t="s">
        <v>94</v>
      </c>
      <c r="Q48" s="117" t="s">
        <v>94</v>
      </c>
      <c r="R48" s="76">
        <v>0</v>
      </c>
      <c r="S48" s="76">
        <v>0</v>
      </c>
      <c r="T48" s="76">
        <v>0</v>
      </c>
      <c r="U48" s="76">
        <v>0</v>
      </c>
      <c r="V48" s="76">
        <v>0</v>
      </c>
      <c r="W48" s="76" t="s">
        <v>94</v>
      </c>
      <c r="X48" s="117" t="s">
        <v>94</v>
      </c>
      <c r="Y48" s="76">
        <v>0</v>
      </c>
      <c r="Z48" s="76">
        <v>0</v>
      </c>
      <c r="AA48" s="76">
        <v>0</v>
      </c>
      <c r="AB48" s="76">
        <v>0</v>
      </c>
      <c r="AC48" s="76">
        <v>0</v>
      </c>
      <c r="AD48" s="76" t="s">
        <v>94</v>
      </c>
      <c r="AE48" s="117" t="s">
        <v>94</v>
      </c>
      <c r="AF48" s="76">
        <v>0</v>
      </c>
      <c r="AG48" s="76">
        <v>0</v>
      </c>
      <c r="AH48" s="76">
        <v>0</v>
      </c>
      <c r="AI48" s="76">
        <v>0</v>
      </c>
      <c r="AJ48" s="76">
        <v>0</v>
      </c>
      <c r="AK48" s="76" t="s">
        <v>94</v>
      </c>
      <c r="AL48" s="117" t="s">
        <v>94</v>
      </c>
    </row>
    <row r="49" spans="1:38" ht="63">
      <c r="A49" s="30" t="s">
        <v>310</v>
      </c>
      <c r="B49" s="35" t="s">
        <v>176</v>
      </c>
      <c r="C49" s="63" t="s">
        <v>93</v>
      </c>
      <c r="D49" s="76">
        <v>0</v>
      </c>
      <c r="E49" s="76">
        <v>0</v>
      </c>
      <c r="F49" s="76">
        <v>0</v>
      </c>
      <c r="G49" s="76">
        <v>0</v>
      </c>
      <c r="H49" s="76">
        <v>0</v>
      </c>
      <c r="I49" s="76" t="s">
        <v>94</v>
      </c>
      <c r="J49" s="117" t="s">
        <v>94</v>
      </c>
      <c r="K49" s="76">
        <v>0</v>
      </c>
      <c r="L49" s="76">
        <v>0</v>
      </c>
      <c r="M49" s="76">
        <v>0</v>
      </c>
      <c r="N49" s="76">
        <v>0</v>
      </c>
      <c r="O49" s="76">
        <v>0</v>
      </c>
      <c r="P49" s="76" t="s">
        <v>94</v>
      </c>
      <c r="Q49" s="117" t="s">
        <v>94</v>
      </c>
      <c r="R49" s="76">
        <v>0</v>
      </c>
      <c r="S49" s="76">
        <v>0</v>
      </c>
      <c r="T49" s="76">
        <v>0</v>
      </c>
      <c r="U49" s="76">
        <v>0</v>
      </c>
      <c r="V49" s="76">
        <v>0</v>
      </c>
      <c r="W49" s="76" t="s">
        <v>94</v>
      </c>
      <c r="X49" s="117" t="s">
        <v>94</v>
      </c>
      <c r="Y49" s="76">
        <v>0</v>
      </c>
      <c r="Z49" s="76">
        <v>0</v>
      </c>
      <c r="AA49" s="76">
        <v>0</v>
      </c>
      <c r="AB49" s="76">
        <v>0</v>
      </c>
      <c r="AC49" s="76">
        <v>0</v>
      </c>
      <c r="AD49" s="76" t="s">
        <v>94</v>
      </c>
      <c r="AE49" s="117" t="s">
        <v>94</v>
      </c>
      <c r="AF49" s="76">
        <v>0</v>
      </c>
      <c r="AG49" s="76">
        <v>0</v>
      </c>
      <c r="AH49" s="76">
        <v>0</v>
      </c>
      <c r="AI49" s="76">
        <v>0</v>
      </c>
      <c r="AJ49" s="76">
        <v>0</v>
      </c>
      <c r="AK49" s="76" t="s">
        <v>94</v>
      </c>
      <c r="AL49" s="117" t="s">
        <v>94</v>
      </c>
    </row>
    <row r="50" spans="1:38" ht="47.25">
      <c r="A50" s="30" t="s">
        <v>312</v>
      </c>
      <c r="B50" s="35" t="s">
        <v>178</v>
      </c>
      <c r="C50" s="63" t="s">
        <v>93</v>
      </c>
      <c r="D50" s="76">
        <v>0</v>
      </c>
      <c r="E50" s="76">
        <v>0</v>
      </c>
      <c r="F50" s="76">
        <v>0</v>
      </c>
      <c r="G50" s="76">
        <v>0</v>
      </c>
      <c r="H50" s="76">
        <v>0</v>
      </c>
      <c r="I50" s="76" t="s">
        <v>94</v>
      </c>
      <c r="J50" s="117" t="s">
        <v>94</v>
      </c>
      <c r="K50" s="76">
        <v>0</v>
      </c>
      <c r="L50" s="76">
        <v>0</v>
      </c>
      <c r="M50" s="76">
        <v>0</v>
      </c>
      <c r="N50" s="76">
        <v>0</v>
      </c>
      <c r="O50" s="76">
        <v>0</v>
      </c>
      <c r="P50" s="76" t="s">
        <v>94</v>
      </c>
      <c r="Q50" s="117" t="s">
        <v>94</v>
      </c>
      <c r="R50" s="76">
        <v>0</v>
      </c>
      <c r="S50" s="76">
        <v>0</v>
      </c>
      <c r="T50" s="76">
        <v>0</v>
      </c>
      <c r="U50" s="76">
        <v>0</v>
      </c>
      <c r="V50" s="76">
        <v>0</v>
      </c>
      <c r="W50" s="76" t="s">
        <v>94</v>
      </c>
      <c r="X50" s="117" t="s">
        <v>94</v>
      </c>
      <c r="Y50" s="76">
        <v>0</v>
      </c>
      <c r="Z50" s="76">
        <v>0</v>
      </c>
      <c r="AA50" s="76">
        <v>0</v>
      </c>
      <c r="AB50" s="76">
        <v>0</v>
      </c>
      <c r="AC50" s="76">
        <v>0</v>
      </c>
      <c r="AD50" s="76" t="s">
        <v>94</v>
      </c>
      <c r="AE50" s="117" t="s">
        <v>94</v>
      </c>
      <c r="AF50" s="76">
        <v>0</v>
      </c>
      <c r="AG50" s="76">
        <v>0</v>
      </c>
      <c r="AH50" s="76">
        <v>0</v>
      </c>
      <c r="AI50" s="76">
        <v>0</v>
      </c>
      <c r="AJ50" s="76">
        <v>0</v>
      </c>
      <c r="AK50" s="76" t="s">
        <v>94</v>
      </c>
      <c r="AL50" s="117" t="s">
        <v>94</v>
      </c>
    </row>
    <row r="51" spans="1:38" ht="63">
      <c r="A51" s="30" t="s">
        <v>314</v>
      </c>
      <c r="B51" s="35" t="s">
        <v>180</v>
      </c>
      <c r="C51" s="63" t="s">
        <v>93</v>
      </c>
      <c r="D51" s="76">
        <v>0</v>
      </c>
      <c r="E51" s="76">
        <v>0</v>
      </c>
      <c r="F51" s="76">
        <v>0</v>
      </c>
      <c r="G51" s="76">
        <v>0</v>
      </c>
      <c r="H51" s="76">
        <v>0</v>
      </c>
      <c r="I51" s="76" t="s">
        <v>94</v>
      </c>
      <c r="J51" s="117" t="s">
        <v>94</v>
      </c>
      <c r="K51" s="76">
        <v>0</v>
      </c>
      <c r="L51" s="76">
        <v>0</v>
      </c>
      <c r="M51" s="76">
        <v>0</v>
      </c>
      <c r="N51" s="76">
        <v>0</v>
      </c>
      <c r="O51" s="76">
        <v>0</v>
      </c>
      <c r="P51" s="76" t="s">
        <v>94</v>
      </c>
      <c r="Q51" s="117" t="s">
        <v>94</v>
      </c>
      <c r="R51" s="76">
        <v>0</v>
      </c>
      <c r="S51" s="76">
        <v>0</v>
      </c>
      <c r="T51" s="76">
        <v>0</v>
      </c>
      <c r="U51" s="76">
        <v>0</v>
      </c>
      <c r="V51" s="76">
        <v>0</v>
      </c>
      <c r="W51" s="76" t="s">
        <v>94</v>
      </c>
      <c r="X51" s="117" t="s">
        <v>94</v>
      </c>
      <c r="Y51" s="76">
        <v>0</v>
      </c>
      <c r="Z51" s="76">
        <v>0</v>
      </c>
      <c r="AA51" s="76">
        <v>0</v>
      </c>
      <c r="AB51" s="76">
        <v>0</v>
      </c>
      <c r="AC51" s="76">
        <v>0</v>
      </c>
      <c r="AD51" s="76" t="s">
        <v>94</v>
      </c>
      <c r="AE51" s="117" t="s">
        <v>94</v>
      </c>
      <c r="AF51" s="76">
        <v>0</v>
      </c>
      <c r="AG51" s="76">
        <v>0</v>
      </c>
      <c r="AH51" s="76">
        <v>0</v>
      </c>
      <c r="AI51" s="76">
        <v>0</v>
      </c>
      <c r="AJ51" s="76">
        <v>0</v>
      </c>
      <c r="AK51" s="76" t="s">
        <v>94</v>
      </c>
      <c r="AL51" s="117" t="s">
        <v>94</v>
      </c>
    </row>
    <row r="52" spans="1:38" ht="31.5">
      <c r="A52" s="30" t="s">
        <v>315</v>
      </c>
      <c r="B52" s="35" t="s">
        <v>182</v>
      </c>
      <c r="C52" s="63" t="s">
        <v>93</v>
      </c>
      <c r="D52" s="76">
        <v>0</v>
      </c>
      <c r="E52" s="76">
        <v>0</v>
      </c>
      <c r="F52" s="76">
        <v>0</v>
      </c>
      <c r="G52" s="76">
        <v>0</v>
      </c>
      <c r="H52" s="76">
        <v>0</v>
      </c>
      <c r="I52" s="76" t="s">
        <v>94</v>
      </c>
      <c r="J52" s="117" t="s">
        <v>94</v>
      </c>
      <c r="K52" s="76">
        <v>0</v>
      </c>
      <c r="L52" s="76">
        <v>0</v>
      </c>
      <c r="M52" s="76">
        <v>0</v>
      </c>
      <c r="N52" s="76">
        <v>0</v>
      </c>
      <c r="O52" s="76">
        <v>0</v>
      </c>
      <c r="P52" s="76" t="s">
        <v>94</v>
      </c>
      <c r="Q52" s="117" t="s">
        <v>94</v>
      </c>
      <c r="R52" s="76">
        <v>0</v>
      </c>
      <c r="S52" s="76">
        <v>0</v>
      </c>
      <c r="T52" s="76">
        <v>0</v>
      </c>
      <c r="U52" s="76">
        <v>0</v>
      </c>
      <c r="V52" s="76">
        <v>0</v>
      </c>
      <c r="W52" s="76" t="s">
        <v>94</v>
      </c>
      <c r="X52" s="117" t="s">
        <v>94</v>
      </c>
      <c r="Y52" s="76">
        <v>0</v>
      </c>
      <c r="Z52" s="76">
        <v>0</v>
      </c>
      <c r="AA52" s="76">
        <v>0</v>
      </c>
      <c r="AB52" s="76">
        <v>0</v>
      </c>
      <c r="AC52" s="76">
        <v>0</v>
      </c>
      <c r="AD52" s="76" t="s">
        <v>94</v>
      </c>
      <c r="AE52" s="117" t="s">
        <v>94</v>
      </c>
      <c r="AF52" s="76">
        <v>0</v>
      </c>
      <c r="AG52" s="76">
        <v>0</v>
      </c>
      <c r="AH52" s="76">
        <v>0</v>
      </c>
      <c r="AI52" s="76">
        <v>0</v>
      </c>
      <c r="AJ52" s="76">
        <v>0</v>
      </c>
      <c r="AK52" s="76" t="s">
        <v>94</v>
      </c>
      <c r="AL52" s="117" t="s">
        <v>94</v>
      </c>
    </row>
    <row r="53" spans="1:38" s="40" customFormat="1" ht="47.25">
      <c r="A53" s="32" t="s">
        <v>114</v>
      </c>
      <c r="B53" s="33" t="s">
        <v>115</v>
      </c>
      <c r="C53" s="63" t="s">
        <v>93</v>
      </c>
      <c r="D53" s="75">
        <v>0</v>
      </c>
      <c r="E53" s="75">
        <v>0</v>
      </c>
      <c r="F53" s="75">
        <v>0</v>
      </c>
      <c r="G53" s="75">
        <v>0</v>
      </c>
      <c r="H53" s="75">
        <v>0</v>
      </c>
      <c r="I53" s="75" t="s">
        <v>94</v>
      </c>
      <c r="J53" s="115" t="s">
        <v>94</v>
      </c>
      <c r="K53" s="75">
        <v>0</v>
      </c>
      <c r="L53" s="75">
        <v>0</v>
      </c>
      <c r="M53" s="75">
        <v>0</v>
      </c>
      <c r="N53" s="75">
        <v>0</v>
      </c>
      <c r="O53" s="75">
        <v>0</v>
      </c>
      <c r="P53" s="75" t="s">
        <v>94</v>
      </c>
      <c r="Q53" s="115" t="s">
        <v>94</v>
      </c>
      <c r="R53" s="75">
        <v>0</v>
      </c>
      <c r="S53" s="75">
        <v>0</v>
      </c>
      <c r="T53" s="75">
        <v>0</v>
      </c>
      <c r="U53" s="75">
        <v>0</v>
      </c>
      <c r="V53" s="75">
        <v>0</v>
      </c>
      <c r="W53" s="75" t="s">
        <v>94</v>
      </c>
      <c r="X53" s="115" t="s">
        <v>94</v>
      </c>
      <c r="Y53" s="75">
        <v>0</v>
      </c>
      <c r="Z53" s="75">
        <f>Z59</f>
        <v>0.91</v>
      </c>
      <c r="AA53" s="75">
        <f>AA59</f>
        <v>0.8</v>
      </c>
      <c r="AB53" s="75">
        <v>0</v>
      </c>
      <c r="AC53" s="75">
        <v>0</v>
      </c>
      <c r="AD53" s="75" t="s">
        <v>94</v>
      </c>
      <c r="AE53" s="115" t="s">
        <v>94</v>
      </c>
      <c r="AF53" s="75">
        <v>0</v>
      </c>
      <c r="AG53" s="75">
        <f>AG59</f>
        <v>0.91</v>
      </c>
      <c r="AH53" s="75">
        <f>AH59</f>
        <v>0.8</v>
      </c>
      <c r="AI53" s="75">
        <v>0</v>
      </c>
      <c r="AJ53" s="75">
        <v>0</v>
      </c>
      <c r="AK53" s="75" t="s">
        <v>94</v>
      </c>
      <c r="AL53" s="115" t="s">
        <v>94</v>
      </c>
    </row>
    <row r="54" spans="1:38" ht="47.25">
      <c r="A54" s="30" t="s">
        <v>116</v>
      </c>
      <c r="B54" s="31" t="s">
        <v>117</v>
      </c>
      <c r="C54" s="63" t="s">
        <v>93</v>
      </c>
      <c r="D54" s="76">
        <v>0</v>
      </c>
      <c r="E54" s="76">
        <v>0</v>
      </c>
      <c r="F54" s="76">
        <v>0</v>
      </c>
      <c r="G54" s="76">
        <v>0</v>
      </c>
      <c r="H54" s="76">
        <v>0</v>
      </c>
      <c r="I54" s="76" t="s">
        <v>94</v>
      </c>
      <c r="J54" s="117" t="s">
        <v>94</v>
      </c>
      <c r="K54" s="76">
        <v>0</v>
      </c>
      <c r="L54" s="76">
        <v>0</v>
      </c>
      <c r="M54" s="76">
        <v>0</v>
      </c>
      <c r="N54" s="76">
        <v>0</v>
      </c>
      <c r="O54" s="76">
        <v>0</v>
      </c>
      <c r="P54" s="76" t="s">
        <v>94</v>
      </c>
      <c r="Q54" s="117" t="s">
        <v>94</v>
      </c>
      <c r="R54" s="76">
        <v>0</v>
      </c>
      <c r="S54" s="76">
        <v>0</v>
      </c>
      <c r="T54" s="76">
        <v>0</v>
      </c>
      <c r="U54" s="76">
        <v>0</v>
      </c>
      <c r="V54" s="76">
        <v>0</v>
      </c>
      <c r="W54" s="76" t="s">
        <v>94</v>
      </c>
      <c r="X54" s="117" t="s">
        <v>94</v>
      </c>
      <c r="Y54" s="76">
        <v>0</v>
      </c>
      <c r="Z54" s="76">
        <v>0</v>
      </c>
      <c r="AA54" s="76">
        <v>0</v>
      </c>
      <c r="AB54" s="76">
        <v>0</v>
      </c>
      <c r="AC54" s="76">
        <v>0</v>
      </c>
      <c r="AD54" s="76" t="s">
        <v>94</v>
      </c>
      <c r="AE54" s="117" t="s">
        <v>94</v>
      </c>
      <c r="AF54" s="76">
        <v>0</v>
      </c>
      <c r="AG54" s="76">
        <v>0</v>
      </c>
      <c r="AH54" s="76">
        <v>0</v>
      </c>
      <c r="AI54" s="76">
        <v>0</v>
      </c>
      <c r="AJ54" s="76">
        <v>0</v>
      </c>
      <c r="AK54" s="76" t="s">
        <v>94</v>
      </c>
      <c r="AL54" s="117" t="s">
        <v>94</v>
      </c>
    </row>
    <row r="55" spans="1:38" ht="31.5">
      <c r="A55" s="30" t="s">
        <v>118</v>
      </c>
      <c r="B55" s="31" t="s">
        <v>476</v>
      </c>
      <c r="C55" s="63" t="s">
        <v>93</v>
      </c>
      <c r="D55" s="76">
        <v>0</v>
      </c>
      <c r="E55" s="76">
        <v>0</v>
      </c>
      <c r="F55" s="76">
        <v>0</v>
      </c>
      <c r="G55" s="76">
        <v>0</v>
      </c>
      <c r="H55" s="76">
        <v>0</v>
      </c>
      <c r="I55" s="76" t="s">
        <v>94</v>
      </c>
      <c r="J55" s="117" t="s">
        <v>94</v>
      </c>
      <c r="K55" s="76">
        <v>0</v>
      </c>
      <c r="L55" s="76">
        <v>0</v>
      </c>
      <c r="M55" s="76">
        <v>0</v>
      </c>
      <c r="N55" s="76">
        <v>0</v>
      </c>
      <c r="O55" s="76">
        <v>0</v>
      </c>
      <c r="P55" s="76" t="s">
        <v>94</v>
      </c>
      <c r="Q55" s="117" t="s">
        <v>94</v>
      </c>
      <c r="R55" s="76">
        <v>0</v>
      </c>
      <c r="S55" s="76">
        <v>0</v>
      </c>
      <c r="T55" s="76">
        <v>0</v>
      </c>
      <c r="U55" s="76">
        <v>0</v>
      </c>
      <c r="V55" s="76">
        <v>0</v>
      </c>
      <c r="W55" s="76" t="s">
        <v>94</v>
      </c>
      <c r="X55" s="117" t="s">
        <v>94</v>
      </c>
      <c r="Y55" s="76">
        <v>0</v>
      </c>
      <c r="Z55" s="76">
        <v>0</v>
      </c>
      <c r="AA55" s="76">
        <v>0</v>
      </c>
      <c r="AB55" s="76">
        <v>0</v>
      </c>
      <c r="AC55" s="76">
        <v>0</v>
      </c>
      <c r="AD55" s="76" t="s">
        <v>94</v>
      </c>
      <c r="AE55" s="117" t="s">
        <v>94</v>
      </c>
      <c r="AF55" s="76">
        <v>0</v>
      </c>
      <c r="AG55" s="76">
        <v>0</v>
      </c>
      <c r="AH55" s="76">
        <v>0</v>
      </c>
      <c r="AI55" s="76">
        <v>0</v>
      </c>
      <c r="AJ55" s="76">
        <v>0</v>
      </c>
      <c r="AK55" s="76" t="s">
        <v>94</v>
      </c>
      <c r="AL55" s="117" t="s">
        <v>94</v>
      </c>
    </row>
    <row r="56" spans="1:38" ht="31.5">
      <c r="A56" s="30" t="s">
        <v>116</v>
      </c>
      <c r="B56" s="31" t="s">
        <v>476</v>
      </c>
      <c r="C56" s="63" t="s">
        <v>93</v>
      </c>
      <c r="D56" s="76">
        <v>0</v>
      </c>
      <c r="E56" s="76">
        <v>0</v>
      </c>
      <c r="F56" s="76">
        <v>0</v>
      </c>
      <c r="G56" s="76">
        <v>0</v>
      </c>
      <c r="H56" s="76">
        <v>0</v>
      </c>
      <c r="I56" s="76" t="s">
        <v>94</v>
      </c>
      <c r="J56" s="117" t="s">
        <v>94</v>
      </c>
      <c r="K56" s="76">
        <v>0</v>
      </c>
      <c r="L56" s="76">
        <v>0</v>
      </c>
      <c r="M56" s="76">
        <v>0</v>
      </c>
      <c r="N56" s="76">
        <v>0</v>
      </c>
      <c r="O56" s="76">
        <v>0</v>
      </c>
      <c r="P56" s="76" t="s">
        <v>94</v>
      </c>
      <c r="Q56" s="117" t="s">
        <v>94</v>
      </c>
      <c r="R56" s="76">
        <v>0</v>
      </c>
      <c r="S56" s="76">
        <v>0</v>
      </c>
      <c r="T56" s="76">
        <v>0</v>
      </c>
      <c r="U56" s="76">
        <v>0</v>
      </c>
      <c r="V56" s="76">
        <v>0</v>
      </c>
      <c r="W56" s="76" t="s">
        <v>94</v>
      </c>
      <c r="X56" s="117" t="s">
        <v>94</v>
      </c>
      <c r="Y56" s="76">
        <v>0</v>
      </c>
      <c r="Z56" s="76">
        <v>0</v>
      </c>
      <c r="AA56" s="76">
        <v>0</v>
      </c>
      <c r="AB56" s="76">
        <v>0</v>
      </c>
      <c r="AC56" s="76">
        <v>0</v>
      </c>
      <c r="AD56" s="76" t="s">
        <v>94</v>
      </c>
      <c r="AE56" s="117" t="s">
        <v>94</v>
      </c>
      <c r="AF56" s="76">
        <v>0</v>
      </c>
      <c r="AG56" s="76">
        <v>0</v>
      </c>
      <c r="AH56" s="76">
        <v>0</v>
      </c>
      <c r="AI56" s="76">
        <v>0</v>
      </c>
      <c r="AJ56" s="76">
        <v>0</v>
      </c>
      <c r="AK56" s="76" t="s">
        <v>94</v>
      </c>
      <c r="AL56" s="117" t="s">
        <v>94</v>
      </c>
    </row>
    <row r="57" spans="1:38" ht="47.25">
      <c r="A57" s="30" t="s">
        <v>118</v>
      </c>
      <c r="B57" s="31" t="s">
        <v>319</v>
      </c>
      <c r="C57" s="63" t="s">
        <v>93</v>
      </c>
      <c r="D57" s="76">
        <v>0</v>
      </c>
      <c r="E57" s="76">
        <v>0</v>
      </c>
      <c r="F57" s="76">
        <v>0</v>
      </c>
      <c r="G57" s="76">
        <v>0</v>
      </c>
      <c r="H57" s="76">
        <v>0</v>
      </c>
      <c r="I57" s="76" t="s">
        <v>94</v>
      </c>
      <c r="J57" s="117" t="s">
        <v>94</v>
      </c>
      <c r="K57" s="76">
        <v>0</v>
      </c>
      <c r="L57" s="76">
        <v>0</v>
      </c>
      <c r="M57" s="76">
        <v>0</v>
      </c>
      <c r="N57" s="76">
        <v>0</v>
      </c>
      <c r="O57" s="76">
        <v>0</v>
      </c>
      <c r="P57" s="76" t="s">
        <v>94</v>
      </c>
      <c r="Q57" s="117" t="s">
        <v>94</v>
      </c>
      <c r="R57" s="76">
        <v>0</v>
      </c>
      <c r="S57" s="76">
        <v>0</v>
      </c>
      <c r="T57" s="76">
        <v>0</v>
      </c>
      <c r="U57" s="76">
        <v>0</v>
      </c>
      <c r="V57" s="76">
        <v>0</v>
      </c>
      <c r="W57" s="76" t="s">
        <v>94</v>
      </c>
      <c r="X57" s="117" t="s">
        <v>94</v>
      </c>
      <c r="Y57" s="76">
        <v>0</v>
      </c>
      <c r="Z57" s="76">
        <v>0</v>
      </c>
      <c r="AA57" s="76">
        <v>0</v>
      </c>
      <c r="AB57" s="76">
        <v>0</v>
      </c>
      <c r="AC57" s="76">
        <v>0</v>
      </c>
      <c r="AD57" s="76" t="s">
        <v>94</v>
      </c>
      <c r="AE57" s="117" t="s">
        <v>94</v>
      </c>
      <c r="AF57" s="76">
        <v>0</v>
      </c>
      <c r="AG57" s="76">
        <v>0</v>
      </c>
      <c r="AH57" s="76">
        <v>0</v>
      </c>
      <c r="AI57" s="76">
        <v>0</v>
      </c>
      <c r="AJ57" s="76">
        <v>0</v>
      </c>
      <c r="AK57" s="76" t="s">
        <v>94</v>
      </c>
      <c r="AL57" s="117" t="s">
        <v>94</v>
      </c>
    </row>
    <row r="58" spans="1:38" ht="31.5">
      <c r="A58" s="30" t="s">
        <v>318</v>
      </c>
      <c r="B58" s="31" t="s">
        <v>477</v>
      </c>
      <c r="C58" s="63" t="s">
        <v>93</v>
      </c>
      <c r="D58" s="76">
        <v>0</v>
      </c>
      <c r="E58" s="76">
        <v>0</v>
      </c>
      <c r="F58" s="76">
        <v>0</v>
      </c>
      <c r="G58" s="76">
        <v>0</v>
      </c>
      <c r="H58" s="76">
        <v>0</v>
      </c>
      <c r="I58" s="76" t="s">
        <v>94</v>
      </c>
      <c r="J58" s="117" t="s">
        <v>94</v>
      </c>
      <c r="K58" s="76">
        <v>0</v>
      </c>
      <c r="L58" s="76">
        <v>0</v>
      </c>
      <c r="M58" s="76">
        <v>0</v>
      </c>
      <c r="N58" s="76">
        <v>0</v>
      </c>
      <c r="O58" s="76">
        <v>0</v>
      </c>
      <c r="P58" s="76" t="s">
        <v>94</v>
      </c>
      <c r="Q58" s="117" t="s">
        <v>94</v>
      </c>
      <c r="R58" s="76">
        <v>0</v>
      </c>
      <c r="S58" s="76">
        <v>0</v>
      </c>
      <c r="T58" s="76">
        <v>0</v>
      </c>
      <c r="U58" s="76">
        <v>0</v>
      </c>
      <c r="V58" s="76">
        <v>0</v>
      </c>
      <c r="W58" s="76" t="s">
        <v>94</v>
      </c>
      <c r="X58" s="117" t="s">
        <v>94</v>
      </c>
      <c r="Y58" s="76">
        <v>0</v>
      </c>
      <c r="Z58" s="76">
        <v>0</v>
      </c>
      <c r="AA58" s="76">
        <v>0</v>
      </c>
      <c r="AB58" s="76">
        <v>0</v>
      </c>
      <c r="AC58" s="76">
        <v>0</v>
      </c>
      <c r="AD58" s="76" t="s">
        <v>94</v>
      </c>
      <c r="AE58" s="117" t="s">
        <v>94</v>
      </c>
      <c r="AF58" s="76">
        <v>0</v>
      </c>
      <c r="AG58" s="76">
        <v>0</v>
      </c>
      <c r="AH58" s="76">
        <v>0</v>
      </c>
      <c r="AI58" s="76">
        <v>0</v>
      </c>
      <c r="AJ58" s="76">
        <v>0</v>
      </c>
      <c r="AK58" s="76" t="s">
        <v>94</v>
      </c>
      <c r="AL58" s="117" t="s">
        <v>94</v>
      </c>
    </row>
    <row r="59" spans="1:38" ht="31.5">
      <c r="A59" s="30" t="s">
        <v>320</v>
      </c>
      <c r="B59" s="31" t="s">
        <v>477</v>
      </c>
      <c r="C59" s="63" t="s">
        <v>93</v>
      </c>
      <c r="D59" s="76">
        <v>0</v>
      </c>
      <c r="E59" s="76">
        <v>0</v>
      </c>
      <c r="F59" s="76">
        <v>0</v>
      </c>
      <c r="G59" s="76">
        <v>0</v>
      </c>
      <c r="H59" s="76">
        <v>0</v>
      </c>
      <c r="I59" s="76" t="s">
        <v>94</v>
      </c>
      <c r="J59" s="117" t="s">
        <v>94</v>
      </c>
      <c r="K59" s="76">
        <v>0</v>
      </c>
      <c r="L59" s="76">
        <v>0</v>
      </c>
      <c r="M59" s="76">
        <v>0</v>
      </c>
      <c r="N59" s="76">
        <v>0</v>
      </c>
      <c r="O59" s="76">
        <v>0</v>
      </c>
      <c r="P59" s="76" t="s">
        <v>94</v>
      </c>
      <c r="Q59" s="117" t="s">
        <v>94</v>
      </c>
      <c r="R59" s="76">
        <v>0</v>
      </c>
      <c r="S59" s="76">
        <v>0</v>
      </c>
      <c r="T59" s="76">
        <v>0</v>
      </c>
      <c r="U59" s="76">
        <v>0</v>
      </c>
      <c r="V59" s="76">
        <v>0</v>
      </c>
      <c r="W59" s="76" t="s">
        <v>94</v>
      </c>
      <c r="X59" s="117" t="s">
        <v>94</v>
      </c>
      <c r="Y59" s="76">
        <v>0</v>
      </c>
      <c r="Z59" s="76">
        <v>0.91</v>
      </c>
      <c r="AA59" s="76">
        <v>0.8</v>
      </c>
      <c r="AB59" s="76">
        <v>0</v>
      </c>
      <c r="AC59" s="76">
        <v>0</v>
      </c>
      <c r="AD59" s="76" t="s">
        <v>94</v>
      </c>
      <c r="AE59" s="117" t="s">
        <v>94</v>
      </c>
      <c r="AF59" s="76">
        <v>0</v>
      </c>
      <c r="AG59" s="76">
        <v>0.91</v>
      </c>
      <c r="AH59" s="76">
        <v>0.8</v>
      </c>
      <c r="AI59" s="76">
        <v>0</v>
      </c>
      <c r="AJ59" s="76">
        <v>0</v>
      </c>
      <c r="AK59" s="76" t="s">
        <v>94</v>
      </c>
      <c r="AL59" s="117" t="s">
        <v>94</v>
      </c>
    </row>
    <row r="60" spans="1:38" ht="31.5">
      <c r="A60" s="32" t="s">
        <v>120</v>
      </c>
      <c r="B60" s="33" t="s">
        <v>121</v>
      </c>
      <c r="C60" s="63" t="s">
        <v>93</v>
      </c>
      <c r="D60" s="76">
        <v>0</v>
      </c>
      <c r="E60" s="76">
        <v>0</v>
      </c>
      <c r="F60" s="76">
        <v>0</v>
      </c>
      <c r="G60" s="76">
        <v>0</v>
      </c>
      <c r="H60" s="76">
        <v>0</v>
      </c>
      <c r="I60" s="76" t="s">
        <v>94</v>
      </c>
      <c r="J60" s="117" t="s">
        <v>94</v>
      </c>
      <c r="K60" s="76">
        <v>0</v>
      </c>
      <c r="L60" s="76">
        <v>0</v>
      </c>
      <c r="M60" s="76">
        <v>0</v>
      </c>
      <c r="N60" s="76">
        <v>0</v>
      </c>
      <c r="O60" s="76">
        <v>0</v>
      </c>
      <c r="P60" s="76" t="s">
        <v>94</v>
      </c>
      <c r="Q60" s="117" t="s">
        <v>94</v>
      </c>
      <c r="R60" s="76">
        <v>0</v>
      </c>
      <c r="S60" s="76">
        <v>0</v>
      </c>
      <c r="T60" s="76">
        <v>0</v>
      </c>
      <c r="U60" s="76">
        <v>0</v>
      </c>
      <c r="V60" s="76">
        <v>0</v>
      </c>
      <c r="W60" s="76" t="s">
        <v>94</v>
      </c>
      <c r="X60" s="117" t="s">
        <v>94</v>
      </c>
      <c r="Y60" s="76">
        <v>0</v>
      </c>
      <c r="Z60" s="76">
        <v>0</v>
      </c>
      <c r="AA60" s="76">
        <v>0</v>
      </c>
      <c r="AB60" s="76">
        <v>0</v>
      </c>
      <c r="AC60" s="76">
        <v>0</v>
      </c>
      <c r="AD60" s="76" t="s">
        <v>94</v>
      </c>
      <c r="AE60" s="117" t="s">
        <v>94</v>
      </c>
      <c r="AF60" s="76">
        <v>0</v>
      </c>
      <c r="AG60" s="76">
        <v>0</v>
      </c>
      <c r="AH60" s="76">
        <v>0</v>
      </c>
      <c r="AI60" s="76">
        <v>0</v>
      </c>
      <c r="AJ60" s="76">
        <v>0</v>
      </c>
      <c r="AK60" s="76" t="s">
        <v>94</v>
      </c>
      <c r="AL60" s="117" t="s">
        <v>94</v>
      </c>
    </row>
    <row r="61" spans="1:38" ht="31.5">
      <c r="A61" s="34" t="s">
        <v>122</v>
      </c>
      <c r="B61" s="35" t="s">
        <v>123</v>
      </c>
      <c r="C61" s="63" t="s">
        <v>93</v>
      </c>
      <c r="D61" s="76">
        <v>0</v>
      </c>
      <c r="E61" s="76">
        <v>0</v>
      </c>
      <c r="F61" s="76">
        <v>0</v>
      </c>
      <c r="G61" s="76">
        <v>0</v>
      </c>
      <c r="H61" s="76">
        <v>0</v>
      </c>
      <c r="I61" s="76" t="s">
        <v>94</v>
      </c>
      <c r="J61" s="117" t="s">
        <v>94</v>
      </c>
      <c r="K61" s="76">
        <v>0</v>
      </c>
      <c r="L61" s="76">
        <v>0</v>
      </c>
      <c r="M61" s="76">
        <v>0</v>
      </c>
      <c r="N61" s="76">
        <v>0</v>
      </c>
      <c r="O61" s="76">
        <v>0</v>
      </c>
      <c r="P61" s="76" t="s">
        <v>94</v>
      </c>
      <c r="Q61" s="117" t="s">
        <v>94</v>
      </c>
      <c r="R61" s="76">
        <v>0</v>
      </c>
      <c r="S61" s="76">
        <v>0</v>
      </c>
      <c r="T61" s="76">
        <v>0</v>
      </c>
      <c r="U61" s="76">
        <v>0</v>
      </c>
      <c r="V61" s="76">
        <v>0</v>
      </c>
      <c r="W61" s="76" t="s">
        <v>94</v>
      </c>
      <c r="X61" s="117" t="s">
        <v>94</v>
      </c>
      <c r="Y61" s="76">
        <v>0</v>
      </c>
      <c r="Z61" s="76">
        <v>0</v>
      </c>
      <c r="AA61" s="76">
        <v>0</v>
      </c>
      <c r="AB61" s="76">
        <v>0</v>
      </c>
      <c r="AC61" s="76">
        <v>0</v>
      </c>
      <c r="AD61" s="76" t="s">
        <v>94</v>
      </c>
      <c r="AE61" s="117" t="s">
        <v>94</v>
      </c>
      <c r="AF61" s="76">
        <v>0</v>
      </c>
      <c r="AG61" s="76">
        <v>0</v>
      </c>
      <c r="AH61" s="76">
        <v>0</v>
      </c>
      <c r="AI61" s="76">
        <v>0</v>
      </c>
      <c r="AJ61" s="76">
        <v>0</v>
      </c>
      <c r="AK61" s="76" t="s">
        <v>94</v>
      </c>
      <c r="AL61" s="117" t="s">
        <v>94</v>
      </c>
    </row>
  </sheetData>
  <sheetProtection selectLockedCells="1" selectUnlockedCells="1"/>
  <autoFilter ref="A19:AL19"/>
  <mergeCells count="25">
    <mergeCell ref="K16:Q16"/>
    <mergeCell ref="R16:X16"/>
    <mergeCell ref="Y16:AE16"/>
    <mergeCell ref="AF16:AL16"/>
    <mergeCell ref="E17:J17"/>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 ref="AJ1:AL1"/>
    <mergeCell ref="AJ2:AL2"/>
    <mergeCell ref="AJ3:AL3"/>
    <mergeCell ref="A4:AL4"/>
    <mergeCell ref="A5:AL5"/>
    <mergeCell ref="A7:AL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9" r:id="rId1"/>
</worksheet>
</file>

<file path=xl/worksheets/sheet12.xml><?xml version="1.0" encoding="utf-8"?>
<worksheet xmlns="http://schemas.openxmlformats.org/spreadsheetml/2006/main" xmlns:r="http://schemas.openxmlformats.org/officeDocument/2006/relationships">
  <sheetPr>
    <tabColor indexed="21"/>
  </sheetPr>
  <dimension ref="A1:BW60"/>
  <sheetViews>
    <sheetView showGridLines="0" view="pageBreakPreview" zoomScale="55" zoomScaleSheetLayoutView="55" zoomScalePageLayoutView="0" workbookViewId="0" topLeftCell="A1">
      <selection activeCell="Q52" sqref="Q52"/>
    </sheetView>
  </sheetViews>
  <sheetFormatPr defaultColWidth="9.140625" defaultRowHeight="12.75"/>
  <cols>
    <col min="1" max="1" width="20.28125" style="112" customWidth="1"/>
    <col min="2" max="2" width="43.28125" style="112" customWidth="1"/>
    <col min="3" max="3" width="31.7109375" style="112" customWidth="1"/>
    <col min="4" max="63" width="12.140625" style="112" customWidth="1"/>
    <col min="64" max="64" width="37.28125" style="112" customWidth="1"/>
    <col min="65" max="16384" width="9.140625" style="112" customWidth="1"/>
  </cols>
  <sheetData>
    <row r="1" spans="22:51" ht="18.75">
      <c r="V1" s="40"/>
      <c r="W1" s="40"/>
      <c r="X1" s="40"/>
      <c r="Y1" s="40"/>
      <c r="Z1" s="40"/>
      <c r="AA1" s="40"/>
      <c r="AB1" s="40"/>
      <c r="AC1" s="40"/>
      <c r="AD1" s="40"/>
      <c r="AE1" s="40"/>
      <c r="AW1" s="402" t="s">
        <v>524</v>
      </c>
      <c r="AX1" s="402"/>
      <c r="AY1" s="402"/>
    </row>
    <row r="2" spans="22:51" ht="18.75">
      <c r="V2" s="40"/>
      <c r="W2" s="40"/>
      <c r="X2" s="40"/>
      <c r="Y2" s="40"/>
      <c r="Z2" s="40"/>
      <c r="AA2" s="40"/>
      <c r="AB2" s="40"/>
      <c r="AC2" s="40"/>
      <c r="AD2" s="40"/>
      <c r="AE2" s="40"/>
      <c r="AW2" s="402" t="s">
        <v>1</v>
      </c>
      <c r="AX2" s="402"/>
      <c r="AY2" s="402"/>
    </row>
    <row r="3" spans="22:51" ht="18.75">
      <c r="V3" s="40"/>
      <c r="W3" s="40"/>
      <c r="X3" s="40"/>
      <c r="Y3" s="40"/>
      <c r="Z3" s="40"/>
      <c r="AA3" s="40"/>
      <c r="AB3" s="40"/>
      <c r="AC3" s="40"/>
      <c r="AD3" s="40"/>
      <c r="AE3" s="40"/>
      <c r="AW3" s="402" t="s">
        <v>2</v>
      </c>
      <c r="AX3" s="402"/>
      <c r="AY3" s="402"/>
    </row>
    <row r="4" spans="1:64" ht="18.75">
      <c r="A4" s="414" t="s">
        <v>525</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6"/>
      <c r="BA4" s="46"/>
      <c r="BB4" s="46"/>
      <c r="BC4" s="46"/>
      <c r="BD4" s="46"/>
      <c r="BE4" s="46"/>
      <c r="BF4" s="46"/>
      <c r="BG4" s="46"/>
      <c r="BH4" s="46"/>
      <c r="BI4" s="46"/>
      <c r="BJ4" s="46"/>
      <c r="BK4" s="46"/>
      <c r="BL4" s="46"/>
    </row>
    <row r="5" spans="1:64" ht="18.7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row>
    <row r="6" spans="1:64"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129"/>
      <c r="BA6" s="129"/>
      <c r="BB6" s="129"/>
      <c r="BC6" s="129"/>
      <c r="BD6" s="129"/>
      <c r="BE6" s="129"/>
      <c r="BF6" s="129"/>
      <c r="BG6" s="129"/>
      <c r="BH6" s="129"/>
      <c r="BI6" s="129"/>
      <c r="BJ6" s="129"/>
      <c r="BK6" s="129"/>
      <c r="BL6" s="129"/>
    </row>
    <row r="7" spans="1:64"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130"/>
      <c r="BA7" s="130"/>
      <c r="BB7" s="130"/>
      <c r="BC7" s="130"/>
      <c r="BD7" s="130"/>
      <c r="BE7" s="130"/>
      <c r="BF7" s="130"/>
      <c r="BG7" s="130"/>
      <c r="BH7" s="130"/>
      <c r="BI7" s="130"/>
      <c r="BJ7" s="130"/>
      <c r="BK7" s="130"/>
      <c r="BL7" s="130"/>
    </row>
    <row r="8" spans="1:63" ht="15.75">
      <c r="A8" s="89"/>
      <c r="B8" s="40"/>
      <c r="C8" s="40"/>
      <c r="D8" s="40"/>
      <c r="E8" s="40"/>
      <c r="F8" s="40"/>
      <c r="G8" s="40"/>
      <c r="H8" s="40"/>
      <c r="I8" s="40"/>
      <c r="J8" s="40"/>
      <c r="K8" s="40"/>
      <c r="L8" s="40"/>
      <c r="M8" s="40"/>
      <c r="N8" s="40"/>
      <c r="O8" s="40"/>
      <c r="P8" s="40"/>
      <c r="Q8" s="40"/>
      <c r="R8" s="40"/>
      <c r="S8" s="40"/>
      <c r="T8" s="40"/>
      <c r="U8" s="40"/>
      <c r="V8" s="40"/>
      <c r="W8" s="62"/>
      <c r="X8" s="62"/>
      <c r="Y8" s="62"/>
      <c r="Z8" s="62"/>
      <c r="AA8" s="62"/>
      <c r="AB8" s="62"/>
      <c r="AC8" s="62"/>
      <c r="AD8" s="62"/>
      <c r="AE8" s="62"/>
      <c r="AF8" s="62"/>
      <c r="AG8" s="62"/>
      <c r="AH8" s="62"/>
      <c r="AI8" s="40"/>
      <c r="AJ8" s="62"/>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row>
    <row r="9" spans="1:64" ht="15.75" customHeight="1">
      <c r="A9" s="437" t="s">
        <v>7</v>
      </c>
      <c r="B9" s="437"/>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132"/>
      <c r="BA9" s="132"/>
      <c r="BB9" s="132"/>
      <c r="BC9" s="132"/>
      <c r="BD9" s="132"/>
      <c r="BE9" s="132"/>
      <c r="BF9" s="132"/>
      <c r="BG9" s="132"/>
      <c r="BH9" s="132"/>
      <c r="BI9" s="132"/>
      <c r="BJ9" s="132"/>
      <c r="BK9" s="132"/>
      <c r="BL9" s="132"/>
    </row>
    <row r="11" spans="1:64" ht="18.75">
      <c r="A11" s="414" t="s">
        <v>526</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6"/>
      <c r="BA11" s="46"/>
      <c r="BB11" s="46"/>
      <c r="BC11" s="46"/>
      <c r="BD11" s="46"/>
      <c r="BE11" s="46"/>
      <c r="BF11" s="46"/>
      <c r="BG11" s="46"/>
      <c r="BH11" s="46"/>
      <c r="BI11" s="46"/>
      <c r="BJ11" s="46"/>
      <c r="BK11" s="46"/>
      <c r="BL11" s="46"/>
    </row>
    <row r="12" spans="1:64" ht="15.75">
      <c r="A12" s="417" t="s">
        <v>9</v>
      </c>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61"/>
      <c r="BA12" s="61"/>
      <c r="BB12" s="61"/>
      <c r="BC12" s="61"/>
      <c r="BD12" s="61"/>
      <c r="BE12" s="61"/>
      <c r="BF12" s="61"/>
      <c r="BG12" s="61"/>
      <c r="BH12" s="61"/>
      <c r="BI12" s="61"/>
      <c r="BJ12" s="61"/>
      <c r="BK12" s="61"/>
      <c r="BL12" s="61"/>
    </row>
    <row r="13" spans="1:63" ht="15.75">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row>
    <row r="14" spans="1:64" ht="12.75" customHeight="1">
      <c r="A14" s="429" t="s">
        <v>10</v>
      </c>
      <c r="B14" s="429" t="s">
        <v>11</v>
      </c>
      <c r="C14" s="429" t="s">
        <v>12</v>
      </c>
      <c r="D14" s="429" t="s">
        <v>527</v>
      </c>
      <c r="E14" s="429"/>
      <c r="F14" s="429"/>
      <c r="G14" s="429"/>
      <c r="H14" s="429"/>
      <c r="I14" s="429"/>
      <c r="J14" s="429"/>
      <c r="K14" s="429"/>
      <c r="L14" s="429"/>
      <c r="M14" s="429"/>
      <c r="N14" s="429"/>
      <c r="O14" s="429"/>
      <c r="P14" s="433" t="s">
        <v>528</v>
      </c>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c r="BD14" s="433"/>
      <c r="BE14" s="433"/>
      <c r="BF14" s="433"/>
      <c r="BG14" s="433"/>
      <c r="BH14" s="433"/>
      <c r="BI14" s="433"/>
      <c r="BJ14" s="433"/>
      <c r="BK14" s="433"/>
      <c r="BL14" s="435" t="s">
        <v>196</v>
      </c>
    </row>
    <row r="15" spans="1:75" ht="15.75" customHeight="1">
      <c r="A15" s="429"/>
      <c r="B15" s="429"/>
      <c r="C15" s="429"/>
      <c r="D15" s="429"/>
      <c r="E15" s="429"/>
      <c r="F15" s="429"/>
      <c r="G15" s="429"/>
      <c r="H15" s="429"/>
      <c r="I15" s="429"/>
      <c r="J15" s="429"/>
      <c r="K15" s="429"/>
      <c r="L15" s="429"/>
      <c r="M15" s="429"/>
      <c r="N15" s="429"/>
      <c r="O15" s="429"/>
      <c r="P15" s="430" t="s">
        <v>337</v>
      </c>
      <c r="Q15" s="430"/>
      <c r="R15" s="430"/>
      <c r="S15" s="430"/>
      <c r="T15" s="430"/>
      <c r="U15" s="430"/>
      <c r="V15" s="430"/>
      <c r="W15" s="430"/>
      <c r="X15" s="430"/>
      <c r="Y15" s="430"/>
      <c r="Z15" s="430"/>
      <c r="AA15" s="430"/>
      <c r="AB15" s="430" t="s">
        <v>338</v>
      </c>
      <c r="AC15" s="430"/>
      <c r="AD15" s="430"/>
      <c r="AE15" s="430"/>
      <c r="AF15" s="430"/>
      <c r="AG15" s="430"/>
      <c r="AH15" s="430"/>
      <c r="AI15" s="430"/>
      <c r="AJ15" s="430"/>
      <c r="AK15" s="430"/>
      <c r="AL15" s="430"/>
      <c r="AM15" s="430"/>
      <c r="AN15" s="430" t="s">
        <v>339</v>
      </c>
      <c r="AO15" s="430"/>
      <c r="AP15" s="430"/>
      <c r="AQ15" s="430"/>
      <c r="AR15" s="430"/>
      <c r="AS15" s="430"/>
      <c r="AT15" s="430"/>
      <c r="AU15" s="430"/>
      <c r="AV15" s="430"/>
      <c r="AW15" s="430"/>
      <c r="AX15" s="430"/>
      <c r="AY15" s="430"/>
      <c r="AZ15" s="430" t="s">
        <v>340</v>
      </c>
      <c r="BA15" s="430"/>
      <c r="BB15" s="430"/>
      <c r="BC15" s="430"/>
      <c r="BD15" s="430"/>
      <c r="BE15" s="430"/>
      <c r="BF15" s="430"/>
      <c r="BG15" s="430"/>
      <c r="BH15" s="430"/>
      <c r="BI15" s="430"/>
      <c r="BJ15" s="430"/>
      <c r="BK15" s="430"/>
      <c r="BL15" s="435"/>
      <c r="BM15" s="434"/>
      <c r="BN15" s="434"/>
      <c r="BO15" s="434"/>
      <c r="BP15" s="434"/>
      <c r="BQ15" s="434"/>
      <c r="BR15" s="434"/>
      <c r="BS15" s="434"/>
      <c r="BT15" s="434"/>
      <c r="BU15" s="434"/>
      <c r="BV15" s="434"/>
      <c r="BW15" s="434"/>
    </row>
    <row r="16" spans="1:75" ht="15.75" customHeight="1">
      <c r="A16" s="429"/>
      <c r="B16" s="429"/>
      <c r="C16" s="429"/>
      <c r="D16" s="430" t="s">
        <v>44</v>
      </c>
      <c r="E16" s="430"/>
      <c r="F16" s="430"/>
      <c r="G16" s="430"/>
      <c r="H16" s="430"/>
      <c r="I16" s="430"/>
      <c r="J16" s="435" t="s">
        <v>198</v>
      </c>
      <c r="K16" s="435"/>
      <c r="L16" s="435"/>
      <c r="M16" s="435"/>
      <c r="N16" s="435"/>
      <c r="O16" s="435"/>
      <c r="P16" s="430" t="s">
        <v>44</v>
      </c>
      <c r="Q16" s="430"/>
      <c r="R16" s="430"/>
      <c r="S16" s="430"/>
      <c r="T16" s="430"/>
      <c r="U16" s="430"/>
      <c r="V16" s="435" t="s">
        <v>45</v>
      </c>
      <c r="W16" s="435"/>
      <c r="X16" s="435"/>
      <c r="Y16" s="435"/>
      <c r="Z16" s="435"/>
      <c r="AA16" s="435"/>
      <c r="AB16" s="430" t="s">
        <v>44</v>
      </c>
      <c r="AC16" s="430"/>
      <c r="AD16" s="430"/>
      <c r="AE16" s="430"/>
      <c r="AF16" s="430"/>
      <c r="AG16" s="430"/>
      <c r="AH16" s="435" t="s">
        <v>45</v>
      </c>
      <c r="AI16" s="435"/>
      <c r="AJ16" s="435"/>
      <c r="AK16" s="435"/>
      <c r="AL16" s="435"/>
      <c r="AM16" s="435"/>
      <c r="AN16" s="430" t="s">
        <v>529</v>
      </c>
      <c r="AO16" s="430"/>
      <c r="AP16" s="430"/>
      <c r="AQ16" s="430"/>
      <c r="AR16" s="430"/>
      <c r="AS16" s="430"/>
      <c r="AT16" s="435" t="s">
        <v>530</v>
      </c>
      <c r="AU16" s="435"/>
      <c r="AV16" s="435"/>
      <c r="AW16" s="435"/>
      <c r="AX16" s="435"/>
      <c r="AY16" s="435"/>
      <c r="AZ16" s="430" t="s">
        <v>529</v>
      </c>
      <c r="BA16" s="430"/>
      <c r="BB16" s="430"/>
      <c r="BC16" s="430"/>
      <c r="BD16" s="430"/>
      <c r="BE16" s="430"/>
      <c r="BF16" s="435" t="s">
        <v>530</v>
      </c>
      <c r="BG16" s="435"/>
      <c r="BH16" s="435"/>
      <c r="BI16" s="435"/>
      <c r="BJ16" s="435"/>
      <c r="BK16" s="435"/>
      <c r="BL16" s="435"/>
      <c r="BM16" s="436"/>
      <c r="BN16" s="436"/>
      <c r="BO16" s="436"/>
      <c r="BP16" s="436"/>
      <c r="BQ16" s="439"/>
      <c r="BR16" s="439"/>
      <c r="BS16" s="439"/>
      <c r="BT16" s="439"/>
      <c r="BU16" s="439"/>
      <c r="BV16" s="439"/>
      <c r="BW16" s="439"/>
    </row>
    <row r="17" spans="1:75" ht="54.75" customHeight="1">
      <c r="A17" s="429"/>
      <c r="B17" s="429"/>
      <c r="C17" s="429"/>
      <c r="D17" s="136" t="s">
        <v>531</v>
      </c>
      <c r="E17" s="136" t="s">
        <v>371</v>
      </c>
      <c r="F17" s="136" t="s">
        <v>372</v>
      </c>
      <c r="G17" s="64" t="s">
        <v>373</v>
      </c>
      <c r="H17" s="136" t="s">
        <v>374</v>
      </c>
      <c r="I17" s="136" t="s">
        <v>375</v>
      </c>
      <c r="J17" s="136" t="s">
        <v>531</v>
      </c>
      <c r="K17" s="136" t="s">
        <v>371</v>
      </c>
      <c r="L17" s="136" t="s">
        <v>372</v>
      </c>
      <c r="M17" s="64" t="s">
        <v>373</v>
      </c>
      <c r="N17" s="136" t="s">
        <v>374</v>
      </c>
      <c r="O17" s="136" t="s">
        <v>375</v>
      </c>
      <c r="P17" s="144" t="s">
        <v>531</v>
      </c>
      <c r="Q17" s="136" t="s">
        <v>371</v>
      </c>
      <c r="R17" s="136" t="s">
        <v>372</v>
      </c>
      <c r="S17" s="64" t="s">
        <v>373</v>
      </c>
      <c r="T17" s="136" t="s">
        <v>374</v>
      </c>
      <c r="U17" s="136" t="s">
        <v>375</v>
      </c>
      <c r="V17" s="136" t="s">
        <v>531</v>
      </c>
      <c r="W17" s="136" t="s">
        <v>371</v>
      </c>
      <c r="X17" s="136" t="s">
        <v>372</v>
      </c>
      <c r="Y17" s="64" t="s">
        <v>373</v>
      </c>
      <c r="Z17" s="136" t="s">
        <v>374</v>
      </c>
      <c r="AA17" s="136" t="s">
        <v>375</v>
      </c>
      <c r="AB17" s="136" t="s">
        <v>531</v>
      </c>
      <c r="AC17" s="136" t="s">
        <v>371</v>
      </c>
      <c r="AD17" s="136" t="s">
        <v>372</v>
      </c>
      <c r="AE17" s="64" t="s">
        <v>373</v>
      </c>
      <c r="AF17" s="136" t="s">
        <v>374</v>
      </c>
      <c r="AG17" s="136" t="s">
        <v>375</v>
      </c>
      <c r="AH17" s="136" t="s">
        <v>531</v>
      </c>
      <c r="AI17" s="136" t="s">
        <v>371</v>
      </c>
      <c r="AJ17" s="136" t="s">
        <v>372</v>
      </c>
      <c r="AK17" s="64" t="s">
        <v>373</v>
      </c>
      <c r="AL17" s="136" t="s">
        <v>374</v>
      </c>
      <c r="AM17" s="136" t="s">
        <v>375</v>
      </c>
      <c r="AN17" s="144" t="s">
        <v>531</v>
      </c>
      <c r="AO17" s="136" t="s">
        <v>371</v>
      </c>
      <c r="AP17" s="136" t="s">
        <v>372</v>
      </c>
      <c r="AQ17" s="64" t="s">
        <v>373</v>
      </c>
      <c r="AR17" s="136" t="s">
        <v>374</v>
      </c>
      <c r="AS17" s="136" t="s">
        <v>375</v>
      </c>
      <c r="AT17" s="136" t="s">
        <v>531</v>
      </c>
      <c r="AU17" s="136" t="s">
        <v>371</v>
      </c>
      <c r="AV17" s="136" t="s">
        <v>372</v>
      </c>
      <c r="AW17" s="64" t="s">
        <v>373</v>
      </c>
      <c r="AX17" s="136" t="s">
        <v>374</v>
      </c>
      <c r="AY17" s="136" t="s">
        <v>375</v>
      </c>
      <c r="AZ17" s="136" t="s">
        <v>531</v>
      </c>
      <c r="BA17" s="136" t="s">
        <v>371</v>
      </c>
      <c r="BB17" s="136" t="s">
        <v>372</v>
      </c>
      <c r="BC17" s="64" t="s">
        <v>373</v>
      </c>
      <c r="BD17" s="136" t="s">
        <v>374</v>
      </c>
      <c r="BE17" s="136" t="s">
        <v>375</v>
      </c>
      <c r="BF17" s="136" t="s">
        <v>531</v>
      </c>
      <c r="BG17" s="136" t="s">
        <v>371</v>
      </c>
      <c r="BH17" s="136" t="s">
        <v>372</v>
      </c>
      <c r="BI17" s="64" t="s">
        <v>373</v>
      </c>
      <c r="BJ17" s="136" t="s">
        <v>374</v>
      </c>
      <c r="BK17" s="136" t="s">
        <v>375</v>
      </c>
      <c r="BL17" s="435"/>
      <c r="BM17" s="145"/>
      <c r="BN17" s="145"/>
      <c r="BO17" s="145"/>
      <c r="BP17" s="146"/>
      <c r="BQ17" s="146"/>
      <c r="BR17" s="146"/>
      <c r="BS17" s="146"/>
      <c r="BT17" s="145"/>
      <c r="BU17" s="145"/>
      <c r="BV17" s="145"/>
      <c r="BW17" s="146"/>
    </row>
    <row r="18" spans="1:75" ht="15.75">
      <c r="A18" s="137">
        <v>1</v>
      </c>
      <c r="B18" s="137">
        <v>2</v>
      </c>
      <c r="C18" s="137">
        <v>3</v>
      </c>
      <c r="D18" s="137" t="s">
        <v>487</v>
      </c>
      <c r="E18" s="137" t="s">
        <v>488</v>
      </c>
      <c r="F18" s="137" t="s">
        <v>489</v>
      </c>
      <c r="G18" s="137" t="s">
        <v>490</v>
      </c>
      <c r="H18" s="137" t="s">
        <v>491</v>
      </c>
      <c r="I18" s="137" t="s">
        <v>492</v>
      </c>
      <c r="J18" s="137" t="s">
        <v>494</v>
      </c>
      <c r="K18" s="137" t="s">
        <v>495</v>
      </c>
      <c r="L18" s="137" t="s">
        <v>496</v>
      </c>
      <c r="M18" s="137" t="s">
        <v>497</v>
      </c>
      <c r="N18" s="137" t="s">
        <v>498</v>
      </c>
      <c r="O18" s="137" t="s">
        <v>499</v>
      </c>
      <c r="P18" s="147" t="s">
        <v>532</v>
      </c>
      <c r="Q18" s="137" t="s">
        <v>533</v>
      </c>
      <c r="R18" s="137" t="s">
        <v>534</v>
      </c>
      <c r="S18" s="137" t="s">
        <v>535</v>
      </c>
      <c r="T18" s="137" t="s">
        <v>536</v>
      </c>
      <c r="U18" s="137" t="s">
        <v>537</v>
      </c>
      <c r="V18" s="137" t="s">
        <v>538</v>
      </c>
      <c r="W18" s="137" t="s">
        <v>539</v>
      </c>
      <c r="X18" s="137" t="s">
        <v>540</v>
      </c>
      <c r="Y18" s="137" t="s">
        <v>541</v>
      </c>
      <c r="Z18" s="137" t="s">
        <v>542</v>
      </c>
      <c r="AA18" s="137" t="s">
        <v>543</v>
      </c>
      <c r="AB18" s="137" t="s">
        <v>544</v>
      </c>
      <c r="AC18" s="137" t="s">
        <v>545</v>
      </c>
      <c r="AD18" s="137" t="s">
        <v>546</v>
      </c>
      <c r="AE18" s="137" t="s">
        <v>547</v>
      </c>
      <c r="AF18" s="137" t="s">
        <v>548</v>
      </c>
      <c r="AG18" s="137" t="s">
        <v>549</v>
      </c>
      <c r="AH18" s="137" t="s">
        <v>550</v>
      </c>
      <c r="AI18" s="137" t="s">
        <v>551</v>
      </c>
      <c r="AJ18" s="137" t="s">
        <v>552</v>
      </c>
      <c r="AK18" s="137" t="s">
        <v>553</v>
      </c>
      <c r="AL18" s="137" t="s">
        <v>554</v>
      </c>
      <c r="AM18" s="137" t="s">
        <v>555</v>
      </c>
      <c r="AN18" s="147" t="s">
        <v>556</v>
      </c>
      <c r="AO18" s="137" t="s">
        <v>557</v>
      </c>
      <c r="AP18" s="137" t="s">
        <v>558</v>
      </c>
      <c r="AQ18" s="137" t="s">
        <v>559</v>
      </c>
      <c r="AR18" s="137" t="s">
        <v>560</v>
      </c>
      <c r="AS18" s="137" t="s">
        <v>561</v>
      </c>
      <c r="AT18" s="137" t="s">
        <v>562</v>
      </c>
      <c r="AU18" s="137" t="s">
        <v>563</v>
      </c>
      <c r="AV18" s="137" t="s">
        <v>564</v>
      </c>
      <c r="AW18" s="137" t="s">
        <v>565</v>
      </c>
      <c r="AX18" s="137" t="s">
        <v>566</v>
      </c>
      <c r="AY18" s="137" t="s">
        <v>567</v>
      </c>
      <c r="AZ18" s="137" t="s">
        <v>568</v>
      </c>
      <c r="BA18" s="137" t="s">
        <v>569</v>
      </c>
      <c r="BB18" s="137" t="s">
        <v>570</v>
      </c>
      <c r="BC18" s="137" t="s">
        <v>571</v>
      </c>
      <c r="BD18" s="137" t="s">
        <v>572</v>
      </c>
      <c r="BE18" s="137" t="s">
        <v>573</v>
      </c>
      <c r="BF18" s="137" t="s">
        <v>574</v>
      </c>
      <c r="BG18" s="137" t="s">
        <v>575</v>
      </c>
      <c r="BH18" s="137" t="s">
        <v>576</v>
      </c>
      <c r="BI18" s="137" t="s">
        <v>577</v>
      </c>
      <c r="BJ18" s="137" t="s">
        <v>578</v>
      </c>
      <c r="BK18" s="137" t="s">
        <v>579</v>
      </c>
      <c r="BL18" s="137" t="s">
        <v>516</v>
      </c>
      <c r="BM18" s="148"/>
      <c r="BN18" s="148"/>
      <c r="BO18" s="148"/>
      <c r="BP18" s="148"/>
      <c r="BQ18" s="148"/>
      <c r="BR18" s="148"/>
      <c r="BS18" s="148"/>
      <c r="BT18" s="148"/>
      <c r="BU18" s="148"/>
      <c r="BV18" s="148"/>
      <c r="BW18" s="148"/>
    </row>
    <row r="19" spans="1:64" ht="31.5">
      <c r="A19" s="24">
        <v>0</v>
      </c>
      <c r="B19" s="25" t="s">
        <v>92</v>
      </c>
      <c r="C19" s="63" t="s">
        <v>93</v>
      </c>
      <c r="D19" s="117" t="s">
        <v>94</v>
      </c>
      <c r="E19" s="76">
        <v>1.2</v>
      </c>
      <c r="F19" s="76">
        <v>0</v>
      </c>
      <c r="G19" s="76">
        <v>6.17</v>
      </c>
      <c r="H19" s="76" t="s">
        <v>94</v>
      </c>
      <c r="I19" s="117" t="s">
        <v>475</v>
      </c>
      <c r="J19" s="117" t="s">
        <v>94</v>
      </c>
      <c r="K19" s="76">
        <v>1.2</v>
      </c>
      <c r="L19" s="76">
        <v>0</v>
      </c>
      <c r="M19" s="76">
        <v>6.17</v>
      </c>
      <c r="N19" s="76" t="s">
        <v>94</v>
      </c>
      <c r="O19" s="117" t="s">
        <v>475</v>
      </c>
      <c r="P19" s="116" t="s">
        <v>580</v>
      </c>
      <c r="Q19" s="76">
        <v>1.2</v>
      </c>
      <c r="R19" s="76">
        <v>0</v>
      </c>
      <c r="S19" s="76">
        <v>12.75</v>
      </c>
      <c r="T19" s="76" t="s">
        <v>94</v>
      </c>
      <c r="U19" s="117" t="s">
        <v>94</v>
      </c>
      <c r="V19" s="116" t="s">
        <v>580</v>
      </c>
      <c r="W19" s="76">
        <v>1.2</v>
      </c>
      <c r="X19" s="76">
        <v>0</v>
      </c>
      <c r="Y19" s="76">
        <v>7.8</v>
      </c>
      <c r="Z19" s="76" t="s">
        <v>94</v>
      </c>
      <c r="AA19" s="117" t="s">
        <v>94</v>
      </c>
      <c r="AB19" s="116" t="s">
        <v>580</v>
      </c>
      <c r="AC19" s="76">
        <v>0.8</v>
      </c>
      <c r="AD19" s="76">
        <v>0</v>
      </c>
      <c r="AE19" s="76">
        <v>13.46</v>
      </c>
      <c r="AF19" s="76" t="s">
        <v>94</v>
      </c>
      <c r="AG19" s="117" t="s">
        <v>94</v>
      </c>
      <c r="AH19" s="116" t="s">
        <v>580</v>
      </c>
      <c r="AI19" s="76">
        <v>0.8</v>
      </c>
      <c r="AJ19" s="76">
        <v>0</v>
      </c>
      <c r="AK19" s="76">
        <v>6.75</v>
      </c>
      <c r="AL19" s="76" t="s">
        <v>94</v>
      </c>
      <c r="AM19" s="117" t="s">
        <v>94</v>
      </c>
      <c r="AN19" s="116" t="s">
        <v>580</v>
      </c>
      <c r="AO19" s="76">
        <v>0.8</v>
      </c>
      <c r="AP19" s="76">
        <v>0</v>
      </c>
      <c r="AQ19" s="76">
        <v>16.49</v>
      </c>
      <c r="AR19" s="76" t="s">
        <v>94</v>
      </c>
      <c r="AS19" s="117" t="s">
        <v>94</v>
      </c>
      <c r="AT19" s="116" t="s">
        <v>580</v>
      </c>
      <c r="AU19" s="76">
        <v>0.8</v>
      </c>
      <c r="AV19" s="76">
        <v>0</v>
      </c>
      <c r="AW19" s="76">
        <v>9.96</v>
      </c>
      <c r="AX19" s="76" t="s">
        <v>94</v>
      </c>
      <c r="AY19" s="117" t="s">
        <v>94</v>
      </c>
      <c r="AZ19" s="116" t="s">
        <v>580</v>
      </c>
      <c r="BA19" s="76">
        <v>0</v>
      </c>
      <c r="BB19" s="76">
        <v>0</v>
      </c>
      <c r="BC19" s="76">
        <v>18.36</v>
      </c>
      <c r="BD19" s="76" t="s">
        <v>94</v>
      </c>
      <c r="BE19" s="117" t="s">
        <v>94</v>
      </c>
      <c r="BF19" s="116" t="s">
        <v>580</v>
      </c>
      <c r="BG19" s="76">
        <v>0</v>
      </c>
      <c r="BH19" s="76">
        <v>0</v>
      </c>
      <c r="BI19" s="76">
        <v>9.93</v>
      </c>
      <c r="BJ19" s="76" t="s">
        <v>94</v>
      </c>
      <c r="BK19" s="117" t="s">
        <v>94</v>
      </c>
      <c r="BL19" s="149" t="s">
        <v>94</v>
      </c>
    </row>
    <row r="20" spans="1:64" ht="31.5">
      <c r="A20" s="27" t="s">
        <v>95</v>
      </c>
      <c r="B20" s="28" t="s">
        <v>96</v>
      </c>
      <c r="C20" s="67"/>
      <c r="D20" s="116" t="s">
        <v>94</v>
      </c>
      <c r="E20" s="73">
        <v>0</v>
      </c>
      <c r="F20" s="73">
        <v>0</v>
      </c>
      <c r="G20" s="73">
        <v>4.27</v>
      </c>
      <c r="H20" s="73" t="s">
        <v>94</v>
      </c>
      <c r="I20" s="116" t="s">
        <v>94</v>
      </c>
      <c r="J20" s="116" t="s">
        <v>94</v>
      </c>
      <c r="K20" s="73">
        <v>0</v>
      </c>
      <c r="L20" s="73">
        <v>0</v>
      </c>
      <c r="M20" s="73">
        <v>4.27</v>
      </c>
      <c r="N20" s="73" t="s">
        <v>94</v>
      </c>
      <c r="O20" s="116" t="s">
        <v>94</v>
      </c>
      <c r="P20" s="116" t="s">
        <v>580</v>
      </c>
      <c r="Q20" s="73">
        <v>0</v>
      </c>
      <c r="R20" s="73">
        <v>0</v>
      </c>
      <c r="S20" s="73">
        <v>12.75</v>
      </c>
      <c r="T20" s="73" t="s">
        <v>94</v>
      </c>
      <c r="U20" s="116" t="s">
        <v>94</v>
      </c>
      <c r="V20" s="116" t="s">
        <v>580</v>
      </c>
      <c r="W20" s="73">
        <v>0</v>
      </c>
      <c r="X20" s="73">
        <v>0</v>
      </c>
      <c r="Y20" s="73">
        <v>7.8</v>
      </c>
      <c r="Z20" s="73" t="s">
        <v>94</v>
      </c>
      <c r="AA20" s="116" t="s">
        <v>94</v>
      </c>
      <c r="AB20" s="116" t="s">
        <v>580</v>
      </c>
      <c r="AC20" s="73">
        <v>0</v>
      </c>
      <c r="AD20" s="73">
        <v>0</v>
      </c>
      <c r="AE20" s="73">
        <v>0</v>
      </c>
      <c r="AF20" s="73" t="s">
        <v>94</v>
      </c>
      <c r="AG20" s="116" t="s">
        <v>94</v>
      </c>
      <c r="AH20" s="116" t="s">
        <v>580</v>
      </c>
      <c r="AI20" s="73">
        <v>0</v>
      </c>
      <c r="AJ20" s="73">
        <v>0</v>
      </c>
      <c r="AK20" s="73">
        <v>4.39</v>
      </c>
      <c r="AL20" s="73" t="s">
        <v>94</v>
      </c>
      <c r="AM20" s="116" t="s">
        <v>94</v>
      </c>
      <c r="AN20" s="116" t="s">
        <v>580</v>
      </c>
      <c r="AO20" s="73">
        <v>0</v>
      </c>
      <c r="AP20" s="73">
        <v>0</v>
      </c>
      <c r="AQ20" s="73">
        <v>16.49</v>
      </c>
      <c r="AR20" s="73" t="s">
        <v>94</v>
      </c>
      <c r="AS20" s="116" t="s">
        <v>94</v>
      </c>
      <c r="AT20" s="116" t="s">
        <v>580</v>
      </c>
      <c r="AU20" s="73">
        <v>0</v>
      </c>
      <c r="AV20" s="73">
        <v>0</v>
      </c>
      <c r="AW20" s="73">
        <v>9.96</v>
      </c>
      <c r="AX20" s="73" t="s">
        <v>94</v>
      </c>
      <c r="AY20" s="116" t="s">
        <v>94</v>
      </c>
      <c r="AZ20" s="116" t="s">
        <v>580</v>
      </c>
      <c r="BA20" s="73">
        <v>0</v>
      </c>
      <c r="BB20" s="73">
        <v>0</v>
      </c>
      <c r="BC20" s="73">
        <v>18.36</v>
      </c>
      <c r="BD20" s="73" t="s">
        <v>94</v>
      </c>
      <c r="BE20" s="116" t="s">
        <v>94</v>
      </c>
      <c r="BF20" s="116" t="s">
        <v>580</v>
      </c>
      <c r="BG20" s="73">
        <v>0</v>
      </c>
      <c r="BH20" s="73">
        <v>0</v>
      </c>
      <c r="BI20" s="73">
        <v>9.93</v>
      </c>
      <c r="BJ20" s="73" t="s">
        <v>94</v>
      </c>
      <c r="BK20" s="116" t="s">
        <v>94</v>
      </c>
      <c r="BL20" s="119" t="s">
        <v>94</v>
      </c>
    </row>
    <row r="21" spans="1:64" ht="31.5">
      <c r="A21" s="27" t="s">
        <v>97</v>
      </c>
      <c r="B21" s="28" t="s">
        <v>98</v>
      </c>
      <c r="C21" s="67"/>
      <c r="D21" s="116" t="s">
        <v>94</v>
      </c>
      <c r="E21" s="73">
        <v>1.2</v>
      </c>
      <c r="F21" s="73">
        <v>0</v>
      </c>
      <c r="G21" s="73">
        <v>1.904</v>
      </c>
      <c r="H21" s="73" t="s">
        <v>94</v>
      </c>
      <c r="I21" s="116" t="s">
        <v>94</v>
      </c>
      <c r="J21" s="116" t="s">
        <v>94</v>
      </c>
      <c r="K21" s="73">
        <v>1.2</v>
      </c>
      <c r="L21" s="73">
        <v>0</v>
      </c>
      <c r="M21" s="73">
        <v>1.9</v>
      </c>
      <c r="N21" s="73" t="s">
        <v>94</v>
      </c>
      <c r="O21" s="116" t="s">
        <v>94</v>
      </c>
      <c r="P21" s="116" t="s">
        <v>580</v>
      </c>
      <c r="Q21" s="73">
        <v>1.2</v>
      </c>
      <c r="R21" s="73">
        <v>0</v>
      </c>
      <c r="S21" s="73">
        <v>0</v>
      </c>
      <c r="T21" s="73" t="s">
        <v>94</v>
      </c>
      <c r="U21" s="116" t="s">
        <v>94</v>
      </c>
      <c r="V21" s="116" t="s">
        <v>580</v>
      </c>
      <c r="W21" s="73">
        <v>1.2</v>
      </c>
      <c r="X21" s="73">
        <v>0</v>
      </c>
      <c r="Y21" s="73">
        <v>0</v>
      </c>
      <c r="Z21" s="73" t="s">
        <v>94</v>
      </c>
      <c r="AA21" s="116" t="s">
        <v>94</v>
      </c>
      <c r="AB21" s="116" t="s">
        <v>580</v>
      </c>
      <c r="AC21" s="73">
        <v>0.8</v>
      </c>
      <c r="AD21" s="73">
        <v>0</v>
      </c>
      <c r="AE21" s="73">
        <v>2.36</v>
      </c>
      <c r="AF21" s="73" t="s">
        <v>94</v>
      </c>
      <c r="AG21" s="116" t="s">
        <v>94</v>
      </c>
      <c r="AH21" s="116" t="s">
        <v>580</v>
      </c>
      <c r="AI21" s="73">
        <v>0.8</v>
      </c>
      <c r="AJ21" s="73">
        <v>0</v>
      </c>
      <c r="AK21" s="73">
        <v>2.36</v>
      </c>
      <c r="AL21" s="73" t="s">
        <v>94</v>
      </c>
      <c r="AM21" s="116" t="s">
        <v>94</v>
      </c>
      <c r="AN21" s="116" t="s">
        <v>580</v>
      </c>
      <c r="AO21" s="73">
        <v>0.8</v>
      </c>
      <c r="AP21" s="73">
        <v>0</v>
      </c>
      <c r="AQ21" s="73">
        <v>0</v>
      </c>
      <c r="AR21" s="73" t="s">
        <v>94</v>
      </c>
      <c r="AS21" s="116" t="s">
        <v>94</v>
      </c>
      <c r="AT21" s="116" t="s">
        <v>580</v>
      </c>
      <c r="AU21" s="73">
        <v>0.8</v>
      </c>
      <c r="AV21" s="73">
        <v>0</v>
      </c>
      <c r="AW21" s="73">
        <v>0</v>
      </c>
      <c r="AX21" s="73" t="s">
        <v>94</v>
      </c>
      <c r="AY21" s="116" t="s">
        <v>94</v>
      </c>
      <c r="AZ21" s="116" t="s">
        <v>580</v>
      </c>
      <c r="BA21" s="73">
        <v>0</v>
      </c>
      <c r="BB21" s="73">
        <v>0</v>
      </c>
      <c r="BC21" s="73">
        <v>0</v>
      </c>
      <c r="BD21" s="73" t="s">
        <v>94</v>
      </c>
      <c r="BE21" s="116" t="s">
        <v>94</v>
      </c>
      <c r="BF21" s="116" t="s">
        <v>580</v>
      </c>
      <c r="BG21" s="73">
        <v>0</v>
      </c>
      <c r="BH21" s="73">
        <v>0</v>
      </c>
      <c r="BI21" s="73">
        <v>0</v>
      </c>
      <c r="BJ21" s="73" t="s">
        <v>94</v>
      </c>
      <c r="BK21" s="116" t="s">
        <v>94</v>
      </c>
      <c r="BL21" s="119" t="s">
        <v>94</v>
      </c>
    </row>
    <row r="22" spans="1:64" ht="31.5">
      <c r="A22" s="27" t="s">
        <v>99</v>
      </c>
      <c r="B22" s="28" t="s">
        <v>121</v>
      </c>
      <c r="C22" s="67" t="s">
        <v>93</v>
      </c>
      <c r="D22" s="116" t="s">
        <v>580</v>
      </c>
      <c r="E22" s="73">
        <v>0</v>
      </c>
      <c r="F22" s="73">
        <v>0</v>
      </c>
      <c r="G22" s="73">
        <v>0</v>
      </c>
      <c r="H22" s="73" t="s">
        <v>94</v>
      </c>
      <c r="I22" s="116" t="s">
        <v>475</v>
      </c>
      <c r="J22" s="116" t="s">
        <v>94</v>
      </c>
      <c r="K22" s="73">
        <v>0</v>
      </c>
      <c r="L22" s="73">
        <v>0</v>
      </c>
      <c r="M22" s="73">
        <v>0</v>
      </c>
      <c r="N22" s="73" t="s">
        <v>94</v>
      </c>
      <c r="O22" s="116" t="s">
        <v>475</v>
      </c>
      <c r="P22" s="116" t="s">
        <v>94</v>
      </c>
      <c r="Q22" s="73">
        <v>0</v>
      </c>
      <c r="R22" s="73">
        <v>0</v>
      </c>
      <c r="S22" s="73">
        <v>0</v>
      </c>
      <c r="T22" s="73" t="s">
        <v>94</v>
      </c>
      <c r="U22" s="116" t="s">
        <v>94</v>
      </c>
      <c r="V22" s="116" t="s">
        <v>94</v>
      </c>
      <c r="W22" s="73">
        <v>0</v>
      </c>
      <c r="X22" s="73">
        <v>0</v>
      </c>
      <c r="Y22" s="73">
        <v>0</v>
      </c>
      <c r="Z22" s="73" t="s">
        <v>94</v>
      </c>
      <c r="AA22" s="116" t="s">
        <v>94</v>
      </c>
      <c r="AB22" s="116" t="s">
        <v>94</v>
      </c>
      <c r="AC22" s="73">
        <v>0</v>
      </c>
      <c r="AD22" s="73">
        <v>0</v>
      </c>
      <c r="AE22" s="73">
        <v>0</v>
      </c>
      <c r="AF22" s="73" t="s">
        <v>94</v>
      </c>
      <c r="AG22" s="116" t="s">
        <v>94</v>
      </c>
      <c r="AH22" s="116" t="s">
        <v>94</v>
      </c>
      <c r="AI22" s="73">
        <v>0</v>
      </c>
      <c r="AJ22" s="73">
        <v>0</v>
      </c>
      <c r="AK22" s="73">
        <v>0</v>
      </c>
      <c r="AL22" s="73" t="s">
        <v>94</v>
      </c>
      <c r="AM22" s="116" t="s">
        <v>94</v>
      </c>
      <c r="AN22" s="116" t="s">
        <v>94</v>
      </c>
      <c r="AO22" s="73">
        <v>0</v>
      </c>
      <c r="AP22" s="73">
        <v>0</v>
      </c>
      <c r="AQ22" s="73">
        <v>0</v>
      </c>
      <c r="AR22" s="73" t="s">
        <v>94</v>
      </c>
      <c r="AS22" s="116" t="s">
        <v>94</v>
      </c>
      <c r="AT22" s="116" t="s">
        <v>94</v>
      </c>
      <c r="AU22" s="73">
        <v>0</v>
      </c>
      <c r="AV22" s="73">
        <v>0</v>
      </c>
      <c r="AW22" s="73">
        <v>0</v>
      </c>
      <c r="AX22" s="73" t="s">
        <v>94</v>
      </c>
      <c r="AY22" s="116" t="s">
        <v>94</v>
      </c>
      <c r="AZ22" s="116" t="s">
        <v>94</v>
      </c>
      <c r="BA22" s="73">
        <v>0</v>
      </c>
      <c r="BB22" s="73">
        <v>0</v>
      </c>
      <c r="BC22" s="73">
        <v>0</v>
      </c>
      <c r="BD22" s="73" t="s">
        <v>94</v>
      </c>
      <c r="BE22" s="116" t="s">
        <v>94</v>
      </c>
      <c r="BF22" s="116" t="s">
        <v>94</v>
      </c>
      <c r="BG22" s="73">
        <v>0</v>
      </c>
      <c r="BH22" s="73">
        <v>0</v>
      </c>
      <c r="BI22" s="73">
        <v>0</v>
      </c>
      <c r="BJ22" s="73" t="s">
        <v>94</v>
      </c>
      <c r="BK22" s="116" t="s">
        <v>94</v>
      </c>
      <c r="BL22" s="119" t="s">
        <v>94</v>
      </c>
    </row>
    <row r="23" spans="1:64" ht="15.75">
      <c r="A23" s="27">
        <v>1</v>
      </c>
      <c r="B23" s="28" t="s">
        <v>101</v>
      </c>
      <c r="C23" s="67"/>
      <c r="D23" s="116" t="s">
        <v>581</v>
      </c>
      <c r="E23" s="73">
        <v>1.2</v>
      </c>
      <c r="F23" s="73">
        <v>0</v>
      </c>
      <c r="G23" s="73">
        <v>6.174</v>
      </c>
      <c r="H23" s="73" t="s">
        <v>94</v>
      </c>
      <c r="I23" s="116" t="s">
        <v>475</v>
      </c>
      <c r="J23" s="116" t="s">
        <v>94</v>
      </c>
      <c r="K23" s="73">
        <v>0</v>
      </c>
      <c r="L23" s="73">
        <v>0</v>
      </c>
      <c r="M23" s="73">
        <v>4.27</v>
      </c>
      <c r="N23" s="73" t="s">
        <v>94</v>
      </c>
      <c r="O23" s="116" t="s">
        <v>475</v>
      </c>
      <c r="P23" s="116" t="s">
        <v>580</v>
      </c>
      <c r="Q23" s="73">
        <v>1.2</v>
      </c>
      <c r="R23" s="73">
        <v>0</v>
      </c>
      <c r="S23" s="73">
        <v>12.75</v>
      </c>
      <c r="T23" s="73" t="s">
        <v>94</v>
      </c>
      <c r="U23" s="116" t="s">
        <v>94</v>
      </c>
      <c r="V23" s="116" t="s">
        <v>94</v>
      </c>
      <c r="W23" s="73">
        <v>1.2</v>
      </c>
      <c r="X23" s="73">
        <v>0</v>
      </c>
      <c r="Y23" s="73">
        <v>7.8</v>
      </c>
      <c r="Z23" s="73" t="s">
        <v>94</v>
      </c>
      <c r="AA23" s="116" t="s">
        <v>94</v>
      </c>
      <c r="AB23" s="116" t="s">
        <v>580</v>
      </c>
      <c r="AC23" s="73">
        <v>0</v>
      </c>
      <c r="AD23" s="73">
        <v>0</v>
      </c>
      <c r="AE23" s="73">
        <v>11.1</v>
      </c>
      <c r="AF23" s="73" t="s">
        <v>94</v>
      </c>
      <c r="AG23" s="116" t="s">
        <v>94</v>
      </c>
      <c r="AH23" s="116" t="s">
        <v>580</v>
      </c>
      <c r="AI23" s="73">
        <v>0.8</v>
      </c>
      <c r="AJ23" s="73">
        <v>0</v>
      </c>
      <c r="AK23" s="73">
        <v>6.75</v>
      </c>
      <c r="AL23" s="73" t="s">
        <v>94</v>
      </c>
      <c r="AM23" s="116" t="s">
        <v>94</v>
      </c>
      <c r="AN23" s="116" t="s">
        <v>580</v>
      </c>
      <c r="AO23" s="73">
        <v>0.8</v>
      </c>
      <c r="AP23" s="73">
        <v>0</v>
      </c>
      <c r="AQ23" s="73">
        <v>16.49</v>
      </c>
      <c r="AR23" s="73" t="s">
        <v>94</v>
      </c>
      <c r="AS23" s="116" t="s">
        <v>94</v>
      </c>
      <c r="AT23" s="116" t="s">
        <v>580</v>
      </c>
      <c r="AU23" s="73">
        <v>0.8</v>
      </c>
      <c r="AV23" s="73">
        <v>0</v>
      </c>
      <c r="AW23" s="73">
        <v>9.96</v>
      </c>
      <c r="AX23" s="73" t="s">
        <v>94</v>
      </c>
      <c r="AY23" s="116" t="s">
        <v>94</v>
      </c>
      <c r="AZ23" s="116" t="s">
        <v>580</v>
      </c>
      <c r="BA23" s="73">
        <v>0</v>
      </c>
      <c r="BB23" s="73">
        <v>0</v>
      </c>
      <c r="BC23" s="73">
        <v>18.36</v>
      </c>
      <c r="BD23" s="73" t="s">
        <v>94</v>
      </c>
      <c r="BE23" s="116" t="s">
        <v>94</v>
      </c>
      <c r="BF23" s="116" t="s">
        <v>580</v>
      </c>
      <c r="BG23" s="73">
        <v>0</v>
      </c>
      <c r="BH23" s="73">
        <v>0</v>
      </c>
      <c r="BI23" s="73">
        <v>9.93</v>
      </c>
      <c r="BJ23" s="73" t="s">
        <v>94</v>
      </c>
      <c r="BK23" s="116" t="s">
        <v>94</v>
      </c>
      <c r="BL23" s="119" t="s">
        <v>94</v>
      </c>
    </row>
    <row r="24" spans="1:64" ht="47.25">
      <c r="A24" s="29" t="s">
        <v>102</v>
      </c>
      <c r="B24" s="28" t="s">
        <v>103</v>
      </c>
      <c r="C24" s="67"/>
      <c r="D24" s="116" t="s">
        <v>581</v>
      </c>
      <c r="E24" s="73">
        <v>0</v>
      </c>
      <c r="F24" s="73">
        <v>0</v>
      </c>
      <c r="G24" s="73">
        <v>4.27</v>
      </c>
      <c r="H24" s="73" t="s">
        <v>94</v>
      </c>
      <c r="I24" s="116" t="s">
        <v>94</v>
      </c>
      <c r="J24" s="116" t="s">
        <v>94</v>
      </c>
      <c r="K24" s="73">
        <v>0</v>
      </c>
      <c r="L24" s="73">
        <v>0</v>
      </c>
      <c r="M24" s="73">
        <v>4.27</v>
      </c>
      <c r="N24" s="73" t="s">
        <v>94</v>
      </c>
      <c r="O24" s="116" t="s">
        <v>94</v>
      </c>
      <c r="P24" s="116" t="s">
        <v>580</v>
      </c>
      <c r="Q24" s="73">
        <v>0</v>
      </c>
      <c r="R24" s="73">
        <v>0</v>
      </c>
      <c r="S24" s="73">
        <v>12.75</v>
      </c>
      <c r="T24" s="73" t="s">
        <v>94</v>
      </c>
      <c r="U24" s="116" t="s">
        <v>94</v>
      </c>
      <c r="V24" s="116" t="s">
        <v>580</v>
      </c>
      <c r="W24" s="73">
        <v>0</v>
      </c>
      <c r="X24" s="73">
        <v>0</v>
      </c>
      <c r="Y24" s="73">
        <v>7.8</v>
      </c>
      <c r="Z24" s="73" t="s">
        <v>94</v>
      </c>
      <c r="AA24" s="116" t="s">
        <v>94</v>
      </c>
      <c r="AB24" s="116" t="s">
        <v>580</v>
      </c>
      <c r="AC24" s="73">
        <v>0</v>
      </c>
      <c r="AD24" s="73">
        <v>0</v>
      </c>
      <c r="AE24" s="73">
        <v>11.1</v>
      </c>
      <c r="AF24" s="73" t="s">
        <v>94</v>
      </c>
      <c r="AG24" s="116" t="s">
        <v>94</v>
      </c>
      <c r="AH24" s="116" t="s">
        <v>580</v>
      </c>
      <c r="AI24" s="73">
        <v>0</v>
      </c>
      <c r="AJ24" s="73">
        <v>0</v>
      </c>
      <c r="AK24" s="73">
        <v>4.39</v>
      </c>
      <c r="AL24" s="73" t="s">
        <v>94</v>
      </c>
      <c r="AM24" s="116" t="s">
        <v>94</v>
      </c>
      <c r="AN24" s="116" t="s">
        <v>580</v>
      </c>
      <c r="AO24" s="73">
        <v>0</v>
      </c>
      <c r="AP24" s="73">
        <v>0</v>
      </c>
      <c r="AQ24" s="73">
        <v>16.49</v>
      </c>
      <c r="AR24" s="73" t="s">
        <v>94</v>
      </c>
      <c r="AS24" s="116" t="s">
        <v>94</v>
      </c>
      <c r="AT24" s="116" t="s">
        <v>580</v>
      </c>
      <c r="AU24" s="73">
        <v>0</v>
      </c>
      <c r="AV24" s="73">
        <v>0</v>
      </c>
      <c r="AW24" s="73">
        <v>9.96</v>
      </c>
      <c r="AX24" s="73" t="s">
        <v>94</v>
      </c>
      <c r="AY24" s="116" t="s">
        <v>94</v>
      </c>
      <c r="AZ24" s="116" t="s">
        <v>580</v>
      </c>
      <c r="BA24" s="73">
        <v>0</v>
      </c>
      <c r="BB24" s="73">
        <v>0</v>
      </c>
      <c r="BC24" s="73">
        <v>18.36</v>
      </c>
      <c r="BD24" s="73" t="s">
        <v>94</v>
      </c>
      <c r="BE24" s="116" t="s">
        <v>94</v>
      </c>
      <c r="BF24" s="116" t="s">
        <v>580</v>
      </c>
      <c r="BG24" s="73">
        <v>0</v>
      </c>
      <c r="BH24" s="73">
        <v>0</v>
      </c>
      <c r="BI24" s="73">
        <v>9.93</v>
      </c>
      <c r="BJ24" s="73" t="s">
        <v>94</v>
      </c>
      <c r="BK24" s="116" t="s">
        <v>94</v>
      </c>
      <c r="BL24" s="119" t="s">
        <v>94</v>
      </c>
    </row>
    <row r="25" spans="1:64" ht="47.25">
      <c r="A25" s="29" t="s">
        <v>104</v>
      </c>
      <c r="B25" s="28" t="s">
        <v>105</v>
      </c>
      <c r="C25" s="67"/>
      <c r="D25" s="116" t="s">
        <v>581</v>
      </c>
      <c r="E25" s="73">
        <v>0</v>
      </c>
      <c r="F25" s="73">
        <v>0</v>
      </c>
      <c r="G25" s="73">
        <v>4.27</v>
      </c>
      <c r="H25" s="73" t="s">
        <v>94</v>
      </c>
      <c r="I25" s="116" t="s">
        <v>94</v>
      </c>
      <c r="J25" s="116" t="s">
        <v>94</v>
      </c>
      <c r="K25" s="73">
        <v>0</v>
      </c>
      <c r="L25" s="73">
        <v>0</v>
      </c>
      <c r="M25" s="73">
        <v>4.27</v>
      </c>
      <c r="N25" s="73" t="s">
        <v>94</v>
      </c>
      <c r="O25" s="116" t="s">
        <v>94</v>
      </c>
      <c r="P25" s="116" t="s">
        <v>580</v>
      </c>
      <c r="Q25" s="73">
        <v>0</v>
      </c>
      <c r="R25" s="73">
        <v>0</v>
      </c>
      <c r="S25" s="73">
        <v>12.75</v>
      </c>
      <c r="T25" s="73" t="s">
        <v>94</v>
      </c>
      <c r="U25" s="116" t="s">
        <v>94</v>
      </c>
      <c r="V25" s="116" t="s">
        <v>580</v>
      </c>
      <c r="W25" s="73">
        <v>0</v>
      </c>
      <c r="X25" s="73">
        <v>0</v>
      </c>
      <c r="Y25" s="73">
        <v>7.8</v>
      </c>
      <c r="Z25" s="73" t="s">
        <v>94</v>
      </c>
      <c r="AA25" s="116" t="s">
        <v>94</v>
      </c>
      <c r="AB25" s="116" t="s">
        <v>580</v>
      </c>
      <c r="AC25" s="73">
        <v>0</v>
      </c>
      <c r="AD25" s="73">
        <v>0</v>
      </c>
      <c r="AE25" s="73">
        <v>11.1</v>
      </c>
      <c r="AF25" s="73" t="s">
        <v>94</v>
      </c>
      <c r="AG25" s="116" t="s">
        <v>94</v>
      </c>
      <c r="AH25" s="116" t="s">
        <v>580</v>
      </c>
      <c r="AI25" s="73">
        <v>0</v>
      </c>
      <c r="AJ25" s="73">
        <v>0</v>
      </c>
      <c r="AK25" s="73">
        <v>4.39</v>
      </c>
      <c r="AL25" s="73" t="s">
        <v>94</v>
      </c>
      <c r="AM25" s="116" t="s">
        <v>94</v>
      </c>
      <c r="AN25" s="116" t="s">
        <v>580</v>
      </c>
      <c r="AO25" s="73">
        <v>0</v>
      </c>
      <c r="AP25" s="73">
        <v>0</v>
      </c>
      <c r="AQ25" s="73">
        <v>16.49</v>
      </c>
      <c r="AR25" s="73" t="s">
        <v>94</v>
      </c>
      <c r="AS25" s="116" t="s">
        <v>94</v>
      </c>
      <c r="AT25" s="116" t="s">
        <v>580</v>
      </c>
      <c r="AU25" s="73">
        <v>0</v>
      </c>
      <c r="AV25" s="73">
        <v>0</v>
      </c>
      <c r="AW25" s="73">
        <v>9.96</v>
      </c>
      <c r="AX25" s="73" t="s">
        <v>94</v>
      </c>
      <c r="AY25" s="116" t="s">
        <v>94</v>
      </c>
      <c r="AZ25" s="116" t="s">
        <v>580</v>
      </c>
      <c r="BA25" s="73">
        <v>0</v>
      </c>
      <c r="BB25" s="73">
        <v>0</v>
      </c>
      <c r="BC25" s="73">
        <v>18.36</v>
      </c>
      <c r="BD25" s="73" t="s">
        <v>94</v>
      </c>
      <c r="BE25" s="116" t="s">
        <v>94</v>
      </c>
      <c r="BF25" s="116" t="s">
        <v>580</v>
      </c>
      <c r="BG25" s="73">
        <v>0</v>
      </c>
      <c r="BH25" s="73">
        <v>0</v>
      </c>
      <c r="BI25" s="73">
        <v>9.93</v>
      </c>
      <c r="BJ25" s="73" t="s">
        <v>94</v>
      </c>
      <c r="BK25" s="116" t="s">
        <v>94</v>
      </c>
      <c r="BL25" s="119" t="s">
        <v>94</v>
      </c>
    </row>
    <row r="26" spans="1:64" ht="31.5">
      <c r="A26" s="29" t="s">
        <v>106</v>
      </c>
      <c r="B26" s="28" t="s">
        <v>107</v>
      </c>
      <c r="C26" s="63"/>
      <c r="D26" s="117" t="s">
        <v>581</v>
      </c>
      <c r="E26" s="76">
        <v>0</v>
      </c>
      <c r="F26" s="76">
        <v>0</v>
      </c>
      <c r="G26" s="76">
        <v>4.27</v>
      </c>
      <c r="H26" s="76" t="s">
        <v>94</v>
      </c>
      <c r="I26" s="117" t="s">
        <v>94</v>
      </c>
      <c r="J26" s="117" t="s">
        <v>94</v>
      </c>
      <c r="K26" s="76">
        <v>0</v>
      </c>
      <c r="L26" s="76">
        <v>0</v>
      </c>
      <c r="M26" s="76">
        <v>4.27</v>
      </c>
      <c r="N26" s="76" t="s">
        <v>94</v>
      </c>
      <c r="O26" s="117" t="s">
        <v>94</v>
      </c>
      <c r="P26" s="116" t="s">
        <v>580</v>
      </c>
      <c r="Q26" s="76">
        <v>0</v>
      </c>
      <c r="R26" s="76">
        <v>0</v>
      </c>
      <c r="S26" s="76">
        <v>12.75</v>
      </c>
      <c r="T26" s="76" t="s">
        <v>94</v>
      </c>
      <c r="U26" s="117" t="s">
        <v>94</v>
      </c>
      <c r="V26" s="117" t="s">
        <v>580</v>
      </c>
      <c r="W26" s="76">
        <v>0</v>
      </c>
      <c r="X26" s="76">
        <v>0</v>
      </c>
      <c r="Y26" s="76">
        <v>7.8</v>
      </c>
      <c r="Z26" s="76" t="s">
        <v>94</v>
      </c>
      <c r="AA26" s="117" t="s">
        <v>94</v>
      </c>
      <c r="AB26" s="116" t="s">
        <v>580</v>
      </c>
      <c r="AC26" s="76">
        <v>0</v>
      </c>
      <c r="AD26" s="76">
        <v>0</v>
      </c>
      <c r="AE26" s="76">
        <v>11.1</v>
      </c>
      <c r="AF26" s="76" t="s">
        <v>94</v>
      </c>
      <c r="AG26" s="117" t="s">
        <v>94</v>
      </c>
      <c r="AH26" s="116" t="s">
        <v>580</v>
      </c>
      <c r="AI26" s="76">
        <v>0</v>
      </c>
      <c r="AJ26" s="76">
        <v>0</v>
      </c>
      <c r="AK26" s="76">
        <v>4.39</v>
      </c>
      <c r="AL26" s="76" t="s">
        <v>94</v>
      </c>
      <c r="AM26" s="117" t="s">
        <v>94</v>
      </c>
      <c r="AN26" s="116" t="s">
        <v>580</v>
      </c>
      <c r="AO26" s="76">
        <v>0</v>
      </c>
      <c r="AP26" s="76">
        <v>0</v>
      </c>
      <c r="AQ26" s="76">
        <v>16.49</v>
      </c>
      <c r="AR26" s="76" t="s">
        <v>94</v>
      </c>
      <c r="AS26" s="117" t="s">
        <v>94</v>
      </c>
      <c r="AT26" s="116" t="s">
        <v>580</v>
      </c>
      <c r="AU26" s="76">
        <v>0</v>
      </c>
      <c r="AV26" s="76">
        <v>0</v>
      </c>
      <c r="AW26" s="76">
        <v>9.96</v>
      </c>
      <c r="AX26" s="76" t="s">
        <v>94</v>
      </c>
      <c r="AY26" s="117" t="s">
        <v>94</v>
      </c>
      <c r="AZ26" s="116" t="s">
        <v>580</v>
      </c>
      <c r="BA26" s="76">
        <v>0</v>
      </c>
      <c r="BB26" s="76">
        <v>0</v>
      </c>
      <c r="BC26" s="76">
        <v>18.36</v>
      </c>
      <c r="BD26" s="76" t="s">
        <v>94</v>
      </c>
      <c r="BE26" s="117" t="s">
        <v>94</v>
      </c>
      <c r="BF26" s="116" t="s">
        <v>580</v>
      </c>
      <c r="BG26" s="76">
        <v>0</v>
      </c>
      <c r="BH26" s="76">
        <v>0</v>
      </c>
      <c r="BI26" s="76">
        <v>9.93</v>
      </c>
      <c r="BJ26" s="76" t="s">
        <v>94</v>
      </c>
      <c r="BK26" s="117" t="s">
        <v>94</v>
      </c>
      <c r="BL26" s="149" t="s">
        <v>94</v>
      </c>
    </row>
    <row r="27" spans="1:64" ht="63">
      <c r="A27" s="30" t="s">
        <v>108</v>
      </c>
      <c r="B27" s="31" t="s">
        <v>109</v>
      </c>
      <c r="C27" s="63" t="s">
        <v>93</v>
      </c>
      <c r="D27" s="117" t="s">
        <v>581</v>
      </c>
      <c r="E27" s="76">
        <v>0</v>
      </c>
      <c r="F27" s="76">
        <v>0</v>
      </c>
      <c r="G27" s="76">
        <v>2</v>
      </c>
      <c r="H27" s="76" t="s">
        <v>94</v>
      </c>
      <c r="I27" s="117" t="s">
        <v>94</v>
      </c>
      <c r="J27" s="117" t="s">
        <v>94</v>
      </c>
      <c r="K27" s="76">
        <v>0</v>
      </c>
      <c r="L27" s="76">
        <v>0</v>
      </c>
      <c r="M27" s="76">
        <v>2</v>
      </c>
      <c r="N27" s="76" t="s">
        <v>94</v>
      </c>
      <c r="O27" s="117" t="s">
        <v>94</v>
      </c>
      <c r="P27" s="116" t="s">
        <v>94</v>
      </c>
      <c r="Q27" s="76">
        <v>0</v>
      </c>
      <c r="R27" s="76">
        <v>0</v>
      </c>
      <c r="S27" s="76">
        <v>0</v>
      </c>
      <c r="T27" s="76" t="s">
        <v>94</v>
      </c>
      <c r="U27" s="117" t="s">
        <v>94</v>
      </c>
      <c r="V27" s="117" t="s">
        <v>94</v>
      </c>
      <c r="W27" s="76">
        <v>0</v>
      </c>
      <c r="X27" s="76">
        <v>0</v>
      </c>
      <c r="Y27" s="76">
        <v>0</v>
      </c>
      <c r="Z27" s="76" t="s">
        <v>94</v>
      </c>
      <c r="AA27" s="117" t="s">
        <v>94</v>
      </c>
      <c r="AB27" s="116" t="s">
        <v>94</v>
      </c>
      <c r="AC27" s="76">
        <v>0</v>
      </c>
      <c r="AD27" s="76">
        <v>0</v>
      </c>
      <c r="AE27" s="76">
        <v>0</v>
      </c>
      <c r="AF27" s="76" t="s">
        <v>94</v>
      </c>
      <c r="AG27" s="117" t="s">
        <v>94</v>
      </c>
      <c r="AH27" s="116" t="s">
        <v>94</v>
      </c>
      <c r="AI27" s="76">
        <v>0</v>
      </c>
      <c r="AJ27" s="76">
        <v>0</v>
      </c>
      <c r="AK27" s="76">
        <v>0</v>
      </c>
      <c r="AL27" s="76" t="s">
        <v>94</v>
      </c>
      <c r="AM27" s="117" t="s">
        <v>94</v>
      </c>
      <c r="AN27" s="116" t="s">
        <v>94</v>
      </c>
      <c r="AO27" s="76">
        <v>0</v>
      </c>
      <c r="AP27" s="76">
        <v>0</v>
      </c>
      <c r="AQ27" s="76">
        <v>0</v>
      </c>
      <c r="AR27" s="76" t="s">
        <v>94</v>
      </c>
      <c r="AS27" s="117" t="s">
        <v>94</v>
      </c>
      <c r="AT27" s="117" t="s">
        <v>94</v>
      </c>
      <c r="AU27" s="76">
        <v>0</v>
      </c>
      <c r="AV27" s="76">
        <v>0</v>
      </c>
      <c r="AW27" s="76">
        <v>0</v>
      </c>
      <c r="AX27" s="76" t="s">
        <v>94</v>
      </c>
      <c r="AY27" s="117" t="s">
        <v>94</v>
      </c>
      <c r="AZ27" s="117" t="s">
        <v>94</v>
      </c>
      <c r="BA27" s="76">
        <v>0</v>
      </c>
      <c r="BB27" s="76">
        <v>0</v>
      </c>
      <c r="BC27" s="76">
        <v>0</v>
      </c>
      <c r="BD27" s="76" t="s">
        <v>94</v>
      </c>
      <c r="BE27" s="117" t="s">
        <v>94</v>
      </c>
      <c r="BF27" s="117" t="s">
        <v>94</v>
      </c>
      <c r="BG27" s="76">
        <v>0</v>
      </c>
      <c r="BH27" s="76">
        <v>0</v>
      </c>
      <c r="BI27" s="76">
        <v>0</v>
      </c>
      <c r="BJ27" s="76" t="s">
        <v>94</v>
      </c>
      <c r="BK27" s="117" t="s">
        <v>94</v>
      </c>
      <c r="BL27" s="68" t="s">
        <v>582</v>
      </c>
    </row>
    <row r="28" spans="1:64" ht="47.25">
      <c r="A28" s="30" t="s">
        <v>111</v>
      </c>
      <c r="B28" s="31" t="s">
        <v>112</v>
      </c>
      <c r="C28" s="63"/>
      <c r="D28" s="117" t="s">
        <v>581</v>
      </c>
      <c r="E28" s="76">
        <v>0</v>
      </c>
      <c r="F28" s="76">
        <v>0</v>
      </c>
      <c r="G28" s="76">
        <v>2.27</v>
      </c>
      <c r="H28" s="76" t="s">
        <v>94</v>
      </c>
      <c r="I28" s="117" t="s">
        <v>94</v>
      </c>
      <c r="J28" s="117" t="s">
        <v>94</v>
      </c>
      <c r="K28" s="76">
        <v>0</v>
      </c>
      <c r="L28" s="76">
        <v>0</v>
      </c>
      <c r="M28" s="76">
        <v>2.27</v>
      </c>
      <c r="N28" s="76" t="s">
        <v>94</v>
      </c>
      <c r="O28" s="117" t="s">
        <v>94</v>
      </c>
      <c r="P28" s="116" t="s">
        <v>94</v>
      </c>
      <c r="Q28" s="76">
        <v>0</v>
      </c>
      <c r="R28" s="76">
        <v>0</v>
      </c>
      <c r="S28" s="76">
        <v>0</v>
      </c>
      <c r="T28" s="76" t="s">
        <v>94</v>
      </c>
      <c r="U28" s="117" t="s">
        <v>94</v>
      </c>
      <c r="V28" s="117" t="s">
        <v>94</v>
      </c>
      <c r="W28" s="76">
        <v>0</v>
      </c>
      <c r="X28" s="76">
        <v>0</v>
      </c>
      <c r="Y28" s="76">
        <v>0</v>
      </c>
      <c r="Z28" s="76" t="s">
        <v>94</v>
      </c>
      <c r="AA28" s="117" t="s">
        <v>94</v>
      </c>
      <c r="AB28" s="116" t="s">
        <v>94</v>
      </c>
      <c r="AC28" s="76">
        <v>0</v>
      </c>
      <c r="AD28" s="76">
        <v>0</v>
      </c>
      <c r="AE28" s="76">
        <v>0</v>
      </c>
      <c r="AF28" s="76" t="s">
        <v>94</v>
      </c>
      <c r="AG28" s="117" t="s">
        <v>94</v>
      </c>
      <c r="AH28" s="116" t="s">
        <v>94</v>
      </c>
      <c r="AI28" s="76">
        <v>0</v>
      </c>
      <c r="AJ28" s="76">
        <v>0</v>
      </c>
      <c r="AK28" s="76">
        <v>0</v>
      </c>
      <c r="AL28" s="76" t="s">
        <v>94</v>
      </c>
      <c r="AM28" s="117" t="s">
        <v>94</v>
      </c>
      <c r="AN28" s="116" t="s">
        <v>94</v>
      </c>
      <c r="AO28" s="76">
        <v>0</v>
      </c>
      <c r="AP28" s="76">
        <v>0</v>
      </c>
      <c r="AQ28" s="76">
        <v>0</v>
      </c>
      <c r="AR28" s="76" t="s">
        <v>94</v>
      </c>
      <c r="AS28" s="117" t="s">
        <v>94</v>
      </c>
      <c r="AT28" s="117" t="s">
        <v>94</v>
      </c>
      <c r="AU28" s="76">
        <v>0</v>
      </c>
      <c r="AV28" s="76">
        <v>0</v>
      </c>
      <c r="AW28" s="76">
        <v>0</v>
      </c>
      <c r="AX28" s="76" t="s">
        <v>94</v>
      </c>
      <c r="AY28" s="117" t="s">
        <v>94</v>
      </c>
      <c r="AZ28" s="117" t="s">
        <v>94</v>
      </c>
      <c r="BA28" s="76">
        <v>0</v>
      </c>
      <c r="BB28" s="76">
        <v>0</v>
      </c>
      <c r="BC28" s="76">
        <v>0</v>
      </c>
      <c r="BD28" s="76" t="s">
        <v>94</v>
      </c>
      <c r="BE28" s="117" t="s">
        <v>94</v>
      </c>
      <c r="BF28" s="117" t="s">
        <v>94</v>
      </c>
      <c r="BG28" s="76">
        <v>0</v>
      </c>
      <c r="BH28" s="76">
        <v>0</v>
      </c>
      <c r="BI28" s="76">
        <v>0</v>
      </c>
      <c r="BJ28" s="76" t="s">
        <v>94</v>
      </c>
      <c r="BK28" s="117" t="s">
        <v>94</v>
      </c>
      <c r="BL28" s="149" t="s">
        <v>94</v>
      </c>
    </row>
    <row r="29" spans="1:64" ht="96.75" customHeight="1">
      <c r="A29" s="118" t="s">
        <v>130</v>
      </c>
      <c r="B29" s="39" t="s">
        <v>275</v>
      </c>
      <c r="C29" s="63"/>
      <c r="D29" s="117" t="s">
        <v>94</v>
      </c>
      <c r="E29" s="76">
        <v>0</v>
      </c>
      <c r="F29" s="76">
        <v>0</v>
      </c>
      <c r="G29" s="76">
        <v>0</v>
      </c>
      <c r="H29" s="76" t="s">
        <v>94</v>
      </c>
      <c r="I29" s="117" t="s">
        <v>94</v>
      </c>
      <c r="J29" s="117" t="s">
        <v>94</v>
      </c>
      <c r="K29" s="76">
        <v>0</v>
      </c>
      <c r="L29" s="76">
        <v>0</v>
      </c>
      <c r="M29" s="76">
        <v>0</v>
      </c>
      <c r="N29" s="76" t="s">
        <v>94</v>
      </c>
      <c r="O29" s="117" t="s">
        <v>94</v>
      </c>
      <c r="P29" s="116" t="s">
        <v>580</v>
      </c>
      <c r="Q29" s="76">
        <v>0</v>
      </c>
      <c r="R29" s="76">
        <v>0</v>
      </c>
      <c r="S29" s="76">
        <v>5.49</v>
      </c>
      <c r="T29" s="76" t="s">
        <v>94</v>
      </c>
      <c r="U29" s="117" t="s">
        <v>94</v>
      </c>
      <c r="V29" s="117" t="s">
        <v>580</v>
      </c>
      <c r="W29" s="76">
        <v>0</v>
      </c>
      <c r="X29" s="76">
        <v>0</v>
      </c>
      <c r="Y29" s="76">
        <v>5.49</v>
      </c>
      <c r="Z29" s="76" t="s">
        <v>94</v>
      </c>
      <c r="AA29" s="117" t="s">
        <v>94</v>
      </c>
      <c r="AB29" s="116" t="s">
        <v>94</v>
      </c>
      <c r="AC29" s="76">
        <v>0</v>
      </c>
      <c r="AD29" s="76">
        <v>0</v>
      </c>
      <c r="AE29" s="76">
        <v>0</v>
      </c>
      <c r="AF29" s="76" t="s">
        <v>94</v>
      </c>
      <c r="AG29" s="117" t="s">
        <v>94</v>
      </c>
      <c r="AH29" s="117" t="s">
        <v>94</v>
      </c>
      <c r="AI29" s="76">
        <v>0</v>
      </c>
      <c r="AJ29" s="76">
        <v>0</v>
      </c>
      <c r="AK29" s="76">
        <v>0</v>
      </c>
      <c r="AL29" s="76" t="s">
        <v>94</v>
      </c>
      <c r="AM29" s="117" t="s">
        <v>94</v>
      </c>
      <c r="AN29" s="116" t="s">
        <v>94</v>
      </c>
      <c r="AO29" s="76">
        <v>0</v>
      </c>
      <c r="AP29" s="76">
        <v>0</v>
      </c>
      <c r="AQ29" s="76">
        <v>0</v>
      </c>
      <c r="AR29" s="76" t="s">
        <v>94</v>
      </c>
      <c r="AS29" s="117" t="s">
        <v>94</v>
      </c>
      <c r="AT29" s="117" t="s">
        <v>94</v>
      </c>
      <c r="AU29" s="76">
        <v>0</v>
      </c>
      <c r="AV29" s="76">
        <v>0</v>
      </c>
      <c r="AW29" s="76">
        <v>0</v>
      </c>
      <c r="AX29" s="76" t="s">
        <v>94</v>
      </c>
      <c r="AY29" s="117" t="s">
        <v>94</v>
      </c>
      <c r="AZ29" s="117" t="s">
        <v>94</v>
      </c>
      <c r="BA29" s="76">
        <v>0</v>
      </c>
      <c r="BB29" s="76">
        <v>0</v>
      </c>
      <c r="BC29" s="76">
        <v>0</v>
      </c>
      <c r="BD29" s="76" t="s">
        <v>94</v>
      </c>
      <c r="BE29" s="117" t="s">
        <v>94</v>
      </c>
      <c r="BF29" s="117" t="s">
        <v>94</v>
      </c>
      <c r="BG29" s="76">
        <v>0</v>
      </c>
      <c r="BH29" s="76">
        <v>0</v>
      </c>
      <c r="BI29" s="76">
        <v>0</v>
      </c>
      <c r="BJ29" s="76" t="s">
        <v>94</v>
      </c>
      <c r="BK29" s="117" t="s">
        <v>94</v>
      </c>
      <c r="BL29" s="149" t="s">
        <v>94</v>
      </c>
    </row>
    <row r="30" spans="1:64" ht="47.25">
      <c r="A30" s="118" t="s">
        <v>143</v>
      </c>
      <c r="B30" s="39" t="s">
        <v>279</v>
      </c>
      <c r="C30" s="63"/>
      <c r="D30" s="117" t="s">
        <v>94</v>
      </c>
      <c r="E30" s="76">
        <v>0</v>
      </c>
      <c r="F30" s="76">
        <v>0</v>
      </c>
      <c r="G30" s="76">
        <v>0</v>
      </c>
      <c r="H30" s="76" t="s">
        <v>94</v>
      </c>
      <c r="I30" s="117" t="s">
        <v>94</v>
      </c>
      <c r="J30" s="117" t="s">
        <v>94</v>
      </c>
      <c r="K30" s="76">
        <v>0</v>
      </c>
      <c r="L30" s="76">
        <v>0</v>
      </c>
      <c r="M30" s="76">
        <v>0</v>
      </c>
      <c r="N30" s="76" t="s">
        <v>94</v>
      </c>
      <c r="O30" s="117" t="s">
        <v>94</v>
      </c>
      <c r="P30" s="116" t="s">
        <v>580</v>
      </c>
      <c r="Q30" s="76">
        <v>0</v>
      </c>
      <c r="R30" s="76">
        <v>0</v>
      </c>
      <c r="S30" s="76">
        <v>2.31</v>
      </c>
      <c r="T30" s="76" t="s">
        <v>94</v>
      </c>
      <c r="U30" s="117" t="s">
        <v>94</v>
      </c>
      <c r="V30" s="117" t="s">
        <v>580</v>
      </c>
      <c r="W30" s="76">
        <v>0</v>
      </c>
      <c r="X30" s="76">
        <v>0</v>
      </c>
      <c r="Y30" s="76">
        <v>2.31</v>
      </c>
      <c r="Z30" s="76" t="s">
        <v>94</v>
      </c>
      <c r="AA30" s="117" t="s">
        <v>94</v>
      </c>
      <c r="AB30" s="116" t="s">
        <v>94</v>
      </c>
      <c r="AC30" s="76">
        <v>0</v>
      </c>
      <c r="AD30" s="76">
        <v>0</v>
      </c>
      <c r="AE30" s="76">
        <v>0</v>
      </c>
      <c r="AF30" s="76" t="s">
        <v>94</v>
      </c>
      <c r="AG30" s="117" t="s">
        <v>94</v>
      </c>
      <c r="AH30" s="117" t="s">
        <v>94</v>
      </c>
      <c r="AI30" s="76">
        <v>0</v>
      </c>
      <c r="AJ30" s="76">
        <v>0</v>
      </c>
      <c r="AK30" s="76">
        <v>0</v>
      </c>
      <c r="AL30" s="76" t="s">
        <v>94</v>
      </c>
      <c r="AM30" s="117" t="s">
        <v>94</v>
      </c>
      <c r="AN30" s="116" t="s">
        <v>94</v>
      </c>
      <c r="AO30" s="76">
        <v>0</v>
      </c>
      <c r="AP30" s="76">
        <v>0</v>
      </c>
      <c r="AQ30" s="76">
        <v>0</v>
      </c>
      <c r="AR30" s="76" t="s">
        <v>94</v>
      </c>
      <c r="AS30" s="117" t="s">
        <v>94</v>
      </c>
      <c r="AT30" s="117" t="s">
        <v>94</v>
      </c>
      <c r="AU30" s="76">
        <v>0</v>
      </c>
      <c r="AV30" s="76">
        <v>0</v>
      </c>
      <c r="AW30" s="76">
        <v>0</v>
      </c>
      <c r="AX30" s="76" t="s">
        <v>94</v>
      </c>
      <c r="AY30" s="117" t="s">
        <v>94</v>
      </c>
      <c r="AZ30" s="117" t="s">
        <v>94</v>
      </c>
      <c r="BA30" s="76">
        <v>0</v>
      </c>
      <c r="BB30" s="76">
        <v>0</v>
      </c>
      <c r="BC30" s="76">
        <v>0</v>
      </c>
      <c r="BD30" s="76" t="s">
        <v>94</v>
      </c>
      <c r="BE30" s="117" t="s">
        <v>94</v>
      </c>
      <c r="BF30" s="117" t="s">
        <v>94</v>
      </c>
      <c r="BG30" s="76">
        <v>0</v>
      </c>
      <c r="BH30" s="76">
        <v>0</v>
      </c>
      <c r="BI30" s="76">
        <v>0</v>
      </c>
      <c r="BJ30" s="76" t="s">
        <v>94</v>
      </c>
      <c r="BK30" s="117" t="s">
        <v>94</v>
      </c>
      <c r="BL30" s="149" t="s">
        <v>94</v>
      </c>
    </row>
    <row r="31" spans="1:64" ht="78.75">
      <c r="A31" s="118" t="s">
        <v>160</v>
      </c>
      <c r="B31" s="39" t="s">
        <v>131</v>
      </c>
      <c r="C31" s="63"/>
      <c r="D31" s="117" t="s">
        <v>94</v>
      </c>
      <c r="E31" s="76">
        <v>0</v>
      </c>
      <c r="F31" s="76">
        <v>0</v>
      </c>
      <c r="G31" s="76">
        <v>0</v>
      </c>
      <c r="H31" s="76" t="s">
        <v>94</v>
      </c>
      <c r="I31" s="117" t="s">
        <v>94</v>
      </c>
      <c r="J31" s="117" t="s">
        <v>94</v>
      </c>
      <c r="K31" s="76">
        <v>0</v>
      </c>
      <c r="L31" s="76">
        <v>0</v>
      </c>
      <c r="M31" s="76">
        <v>0</v>
      </c>
      <c r="N31" s="76" t="s">
        <v>94</v>
      </c>
      <c r="O31" s="117" t="s">
        <v>94</v>
      </c>
      <c r="P31" s="116" t="s">
        <v>580</v>
      </c>
      <c r="Q31" s="76">
        <v>0</v>
      </c>
      <c r="R31" s="76">
        <v>0</v>
      </c>
      <c r="S31" s="76">
        <v>4.95</v>
      </c>
      <c r="T31" s="76" t="s">
        <v>94</v>
      </c>
      <c r="U31" s="117" t="s">
        <v>94</v>
      </c>
      <c r="V31" s="117" t="s">
        <v>580</v>
      </c>
      <c r="W31" s="76">
        <v>0</v>
      </c>
      <c r="X31" s="76">
        <v>0</v>
      </c>
      <c r="Y31" s="76">
        <v>0</v>
      </c>
      <c r="Z31" s="76" t="s">
        <v>94</v>
      </c>
      <c r="AA31" s="117" t="s">
        <v>94</v>
      </c>
      <c r="AB31" s="116" t="s">
        <v>94</v>
      </c>
      <c r="AC31" s="76">
        <v>0</v>
      </c>
      <c r="AD31" s="76">
        <v>0</v>
      </c>
      <c r="AE31" s="76">
        <v>0</v>
      </c>
      <c r="AF31" s="76" t="s">
        <v>94</v>
      </c>
      <c r="AG31" s="117" t="s">
        <v>94</v>
      </c>
      <c r="AH31" s="117" t="s">
        <v>94</v>
      </c>
      <c r="AI31" s="76">
        <v>0</v>
      </c>
      <c r="AJ31" s="76">
        <v>0</v>
      </c>
      <c r="AK31" s="76">
        <v>0</v>
      </c>
      <c r="AL31" s="76" t="s">
        <v>94</v>
      </c>
      <c r="AM31" s="117" t="s">
        <v>94</v>
      </c>
      <c r="AN31" s="116" t="s">
        <v>94</v>
      </c>
      <c r="AO31" s="76">
        <v>0</v>
      </c>
      <c r="AP31" s="76">
        <v>0</v>
      </c>
      <c r="AQ31" s="76">
        <v>0</v>
      </c>
      <c r="AR31" s="76" t="s">
        <v>94</v>
      </c>
      <c r="AS31" s="117" t="s">
        <v>94</v>
      </c>
      <c r="AT31" s="117" t="s">
        <v>94</v>
      </c>
      <c r="AU31" s="76">
        <v>0</v>
      </c>
      <c r="AV31" s="76">
        <v>0</v>
      </c>
      <c r="AW31" s="76">
        <v>0</v>
      </c>
      <c r="AX31" s="76" t="s">
        <v>94</v>
      </c>
      <c r="AY31" s="117" t="s">
        <v>94</v>
      </c>
      <c r="AZ31" s="117" t="s">
        <v>94</v>
      </c>
      <c r="BA31" s="76">
        <v>0</v>
      </c>
      <c r="BB31" s="76">
        <v>0</v>
      </c>
      <c r="BC31" s="76">
        <v>0</v>
      </c>
      <c r="BD31" s="76" t="s">
        <v>94</v>
      </c>
      <c r="BE31" s="117" t="s">
        <v>94</v>
      </c>
      <c r="BF31" s="117" t="s">
        <v>94</v>
      </c>
      <c r="BG31" s="76">
        <v>0</v>
      </c>
      <c r="BH31" s="76">
        <v>0</v>
      </c>
      <c r="BI31" s="76">
        <v>0</v>
      </c>
      <c r="BJ31" s="76" t="s">
        <v>94</v>
      </c>
      <c r="BK31" s="117" t="s">
        <v>94</v>
      </c>
      <c r="BL31" s="149" t="s">
        <v>583</v>
      </c>
    </row>
    <row r="32" spans="1:64" ht="117.75" customHeight="1">
      <c r="A32" s="118" t="s">
        <v>163</v>
      </c>
      <c r="B32" s="39" t="s">
        <v>282</v>
      </c>
      <c r="C32" s="67" t="s">
        <v>93</v>
      </c>
      <c r="D32" s="116" t="s">
        <v>94</v>
      </c>
      <c r="E32" s="73">
        <v>0</v>
      </c>
      <c r="F32" s="73">
        <v>0</v>
      </c>
      <c r="G32" s="73">
        <v>0</v>
      </c>
      <c r="H32" s="73" t="s">
        <v>94</v>
      </c>
      <c r="I32" s="116" t="s">
        <v>94</v>
      </c>
      <c r="J32" s="116" t="s">
        <v>94</v>
      </c>
      <c r="K32" s="73">
        <v>0</v>
      </c>
      <c r="L32" s="73">
        <v>0</v>
      </c>
      <c r="M32" s="73">
        <v>0</v>
      </c>
      <c r="N32" s="73" t="s">
        <v>94</v>
      </c>
      <c r="O32" s="116" t="s">
        <v>94</v>
      </c>
      <c r="P32" s="116" t="s">
        <v>142</v>
      </c>
      <c r="Q32" s="73">
        <v>0</v>
      </c>
      <c r="R32" s="73">
        <v>0</v>
      </c>
      <c r="S32" s="73">
        <v>0</v>
      </c>
      <c r="T32" s="73" t="s">
        <v>94</v>
      </c>
      <c r="U32" s="116" t="s">
        <v>94</v>
      </c>
      <c r="V32" s="116" t="s">
        <v>94</v>
      </c>
      <c r="W32" s="73">
        <v>0</v>
      </c>
      <c r="X32" s="73">
        <v>0</v>
      </c>
      <c r="Y32" s="73">
        <v>0</v>
      </c>
      <c r="Z32" s="73" t="s">
        <v>94</v>
      </c>
      <c r="AA32" s="116" t="s">
        <v>94</v>
      </c>
      <c r="AB32" s="116" t="s">
        <v>94</v>
      </c>
      <c r="AC32" s="73">
        <v>0</v>
      </c>
      <c r="AD32" s="73">
        <v>0</v>
      </c>
      <c r="AE32" s="73">
        <v>4.39</v>
      </c>
      <c r="AF32" s="73" t="s">
        <v>94</v>
      </c>
      <c r="AG32" s="116" t="s">
        <v>94</v>
      </c>
      <c r="AH32" s="116" t="s">
        <v>94</v>
      </c>
      <c r="AI32" s="73">
        <v>0</v>
      </c>
      <c r="AJ32" s="73">
        <v>0</v>
      </c>
      <c r="AK32" s="73">
        <v>4.39</v>
      </c>
      <c r="AL32" s="73" t="s">
        <v>94</v>
      </c>
      <c r="AM32" s="116" t="s">
        <v>94</v>
      </c>
      <c r="AN32" s="116" t="s">
        <v>94</v>
      </c>
      <c r="AO32" s="73">
        <v>0</v>
      </c>
      <c r="AP32" s="73">
        <v>0</v>
      </c>
      <c r="AQ32" s="73">
        <v>0</v>
      </c>
      <c r="AR32" s="73" t="s">
        <v>94</v>
      </c>
      <c r="AS32" s="116" t="s">
        <v>94</v>
      </c>
      <c r="AT32" s="116" t="s">
        <v>94</v>
      </c>
      <c r="AU32" s="76">
        <v>0</v>
      </c>
      <c r="AV32" s="76">
        <v>0</v>
      </c>
      <c r="AW32" s="76">
        <v>0</v>
      </c>
      <c r="AX32" s="76" t="s">
        <v>94</v>
      </c>
      <c r="AY32" s="117" t="s">
        <v>94</v>
      </c>
      <c r="AZ32" s="117" t="s">
        <v>94</v>
      </c>
      <c r="BA32" s="76">
        <v>0</v>
      </c>
      <c r="BB32" s="76">
        <v>0</v>
      </c>
      <c r="BC32" s="76">
        <v>0</v>
      </c>
      <c r="BD32" s="76" t="s">
        <v>94</v>
      </c>
      <c r="BE32" s="117" t="s">
        <v>94</v>
      </c>
      <c r="BF32" s="117" t="s">
        <v>94</v>
      </c>
      <c r="BG32" s="76">
        <v>0</v>
      </c>
      <c r="BH32" s="76">
        <v>0</v>
      </c>
      <c r="BI32" s="76">
        <v>0</v>
      </c>
      <c r="BJ32" s="76" t="s">
        <v>94</v>
      </c>
      <c r="BK32" s="117" t="s">
        <v>94</v>
      </c>
      <c r="BL32" s="149" t="s">
        <v>94</v>
      </c>
    </row>
    <row r="33" spans="1:64" ht="47.25">
      <c r="A33" s="118" t="s">
        <v>166</v>
      </c>
      <c r="B33" s="39" t="s">
        <v>584</v>
      </c>
      <c r="C33" s="67"/>
      <c r="D33" s="116" t="s">
        <v>94</v>
      </c>
      <c r="E33" s="73">
        <v>0</v>
      </c>
      <c r="F33" s="73">
        <v>0</v>
      </c>
      <c r="G33" s="73">
        <v>0</v>
      </c>
      <c r="H33" s="73" t="s">
        <v>94</v>
      </c>
      <c r="I33" s="116" t="s">
        <v>94</v>
      </c>
      <c r="J33" s="116" t="s">
        <v>94</v>
      </c>
      <c r="K33" s="73">
        <v>0</v>
      </c>
      <c r="L33" s="73">
        <v>0</v>
      </c>
      <c r="M33" s="73">
        <v>0</v>
      </c>
      <c r="N33" s="73" t="s">
        <v>94</v>
      </c>
      <c r="O33" s="116" t="s">
        <v>94</v>
      </c>
      <c r="P33" s="116" t="s">
        <v>94</v>
      </c>
      <c r="Q33" s="73">
        <v>0</v>
      </c>
      <c r="R33" s="73">
        <v>0</v>
      </c>
      <c r="S33" s="73">
        <v>0</v>
      </c>
      <c r="T33" s="73" t="s">
        <v>94</v>
      </c>
      <c r="U33" s="116" t="s">
        <v>94</v>
      </c>
      <c r="V33" s="116" t="s">
        <v>94</v>
      </c>
      <c r="W33" s="73">
        <v>0</v>
      </c>
      <c r="X33" s="73">
        <v>0</v>
      </c>
      <c r="Y33" s="73">
        <v>0</v>
      </c>
      <c r="Z33" s="73" t="s">
        <v>94</v>
      </c>
      <c r="AA33" s="116" t="s">
        <v>94</v>
      </c>
      <c r="AB33" s="116" t="s">
        <v>94</v>
      </c>
      <c r="AC33" s="73">
        <v>0</v>
      </c>
      <c r="AD33" s="73">
        <v>0</v>
      </c>
      <c r="AE33" s="73">
        <v>1.86</v>
      </c>
      <c r="AF33" s="73" t="s">
        <v>94</v>
      </c>
      <c r="AG33" s="116" t="s">
        <v>94</v>
      </c>
      <c r="AH33" s="116" t="s">
        <v>94</v>
      </c>
      <c r="AI33" s="73">
        <v>0</v>
      </c>
      <c r="AJ33" s="73">
        <v>0</v>
      </c>
      <c r="AK33" s="73">
        <v>0</v>
      </c>
      <c r="AL33" s="73" t="s">
        <v>94</v>
      </c>
      <c r="AM33" s="116" t="s">
        <v>94</v>
      </c>
      <c r="AN33" s="116" t="s">
        <v>94</v>
      </c>
      <c r="AO33" s="73">
        <v>0</v>
      </c>
      <c r="AP33" s="73">
        <v>0</v>
      </c>
      <c r="AQ33" s="73">
        <v>0</v>
      </c>
      <c r="AR33" s="73" t="s">
        <v>94</v>
      </c>
      <c r="AS33" s="116" t="s">
        <v>94</v>
      </c>
      <c r="AT33" s="116" t="s">
        <v>94</v>
      </c>
      <c r="AU33" s="76">
        <v>0</v>
      </c>
      <c r="AV33" s="76">
        <v>0</v>
      </c>
      <c r="AW33" s="76">
        <v>0</v>
      </c>
      <c r="AX33" s="76" t="s">
        <v>94</v>
      </c>
      <c r="AY33" s="117" t="s">
        <v>94</v>
      </c>
      <c r="AZ33" s="117" t="s">
        <v>94</v>
      </c>
      <c r="BA33" s="76">
        <v>0</v>
      </c>
      <c r="BB33" s="76">
        <v>0</v>
      </c>
      <c r="BC33" s="76">
        <v>0</v>
      </c>
      <c r="BD33" s="76" t="s">
        <v>94</v>
      </c>
      <c r="BE33" s="117" t="s">
        <v>94</v>
      </c>
      <c r="BF33" s="117" t="s">
        <v>94</v>
      </c>
      <c r="BG33" s="76">
        <v>0</v>
      </c>
      <c r="BH33" s="76">
        <v>0</v>
      </c>
      <c r="BI33" s="76">
        <v>1.86</v>
      </c>
      <c r="BJ33" s="76" t="s">
        <v>94</v>
      </c>
      <c r="BK33" s="117" t="s">
        <v>94</v>
      </c>
      <c r="BL33" s="149" t="s">
        <v>585</v>
      </c>
    </row>
    <row r="34" spans="1:64" ht="78.75">
      <c r="A34" s="118" t="s">
        <v>177</v>
      </c>
      <c r="B34" s="39" t="s">
        <v>140</v>
      </c>
      <c r="C34" s="67"/>
      <c r="D34" s="116" t="s">
        <v>94</v>
      </c>
      <c r="E34" s="73">
        <v>0</v>
      </c>
      <c r="F34" s="73">
        <v>0</v>
      </c>
      <c r="G34" s="73">
        <v>0</v>
      </c>
      <c r="H34" s="73" t="s">
        <v>94</v>
      </c>
      <c r="I34" s="116" t="s">
        <v>94</v>
      </c>
      <c r="J34" s="116" t="s">
        <v>94</v>
      </c>
      <c r="K34" s="73">
        <v>0</v>
      </c>
      <c r="L34" s="73">
        <v>0</v>
      </c>
      <c r="M34" s="73">
        <v>0</v>
      </c>
      <c r="N34" s="73" t="s">
        <v>94</v>
      </c>
      <c r="O34" s="116" t="s">
        <v>94</v>
      </c>
      <c r="P34" s="116" t="s">
        <v>94</v>
      </c>
      <c r="Q34" s="73">
        <v>0</v>
      </c>
      <c r="R34" s="73">
        <v>0</v>
      </c>
      <c r="S34" s="73">
        <v>0</v>
      </c>
      <c r="T34" s="73" t="s">
        <v>94</v>
      </c>
      <c r="U34" s="116" t="s">
        <v>94</v>
      </c>
      <c r="V34" s="116" t="s">
        <v>94</v>
      </c>
      <c r="W34" s="73">
        <v>0</v>
      </c>
      <c r="X34" s="73">
        <v>0</v>
      </c>
      <c r="Y34" s="73">
        <v>0</v>
      </c>
      <c r="Z34" s="73" t="s">
        <v>94</v>
      </c>
      <c r="AA34" s="116" t="s">
        <v>94</v>
      </c>
      <c r="AB34" s="116" t="s">
        <v>94</v>
      </c>
      <c r="AC34" s="73">
        <v>0</v>
      </c>
      <c r="AD34" s="73">
        <v>0</v>
      </c>
      <c r="AE34" s="73">
        <v>2.05</v>
      </c>
      <c r="AF34" s="73" t="s">
        <v>94</v>
      </c>
      <c r="AG34" s="116" t="s">
        <v>94</v>
      </c>
      <c r="AH34" s="116" t="s">
        <v>94</v>
      </c>
      <c r="AI34" s="73">
        <v>0</v>
      </c>
      <c r="AJ34" s="73">
        <v>0</v>
      </c>
      <c r="AK34" s="73">
        <v>0</v>
      </c>
      <c r="AL34" s="73" t="s">
        <v>94</v>
      </c>
      <c r="AM34" s="116" t="s">
        <v>94</v>
      </c>
      <c r="AN34" s="116" t="s">
        <v>94</v>
      </c>
      <c r="AO34" s="73">
        <v>0</v>
      </c>
      <c r="AP34" s="73">
        <v>0</v>
      </c>
      <c r="AQ34" s="73">
        <v>0</v>
      </c>
      <c r="AR34" s="73" t="s">
        <v>94</v>
      </c>
      <c r="AS34" s="116" t="s">
        <v>94</v>
      </c>
      <c r="AT34" s="116" t="s">
        <v>94</v>
      </c>
      <c r="AU34" s="76">
        <v>0</v>
      </c>
      <c r="AV34" s="76">
        <v>0</v>
      </c>
      <c r="AW34" s="76">
        <v>0</v>
      </c>
      <c r="AX34" s="76" t="s">
        <v>94</v>
      </c>
      <c r="AY34" s="117" t="s">
        <v>94</v>
      </c>
      <c r="AZ34" s="117" t="s">
        <v>94</v>
      </c>
      <c r="BA34" s="76">
        <v>0</v>
      </c>
      <c r="BB34" s="76">
        <v>0</v>
      </c>
      <c r="BC34" s="76">
        <v>0</v>
      </c>
      <c r="BD34" s="76" t="s">
        <v>94</v>
      </c>
      <c r="BE34" s="117" t="s">
        <v>94</v>
      </c>
      <c r="BF34" s="117" t="s">
        <v>94</v>
      </c>
      <c r="BG34" s="76">
        <v>0</v>
      </c>
      <c r="BH34" s="76">
        <v>0</v>
      </c>
      <c r="BI34" s="76">
        <v>0</v>
      </c>
      <c r="BJ34" s="76" t="s">
        <v>94</v>
      </c>
      <c r="BK34" s="117" t="s">
        <v>94</v>
      </c>
      <c r="BL34" s="149" t="s">
        <v>583</v>
      </c>
    </row>
    <row r="35" spans="1:64" ht="78.75">
      <c r="A35" s="118" t="s">
        <v>179</v>
      </c>
      <c r="B35" s="39" t="s">
        <v>144</v>
      </c>
      <c r="C35" s="67"/>
      <c r="D35" s="116" t="s">
        <v>94</v>
      </c>
      <c r="E35" s="73">
        <v>0</v>
      </c>
      <c r="F35" s="73">
        <v>0</v>
      </c>
      <c r="G35" s="73">
        <v>0</v>
      </c>
      <c r="H35" s="73" t="s">
        <v>94</v>
      </c>
      <c r="I35" s="116" t="s">
        <v>94</v>
      </c>
      <c r="J35" s="116" t="s">
        <v>94</v>
      </c>
      <c r="K35" s="73">
        <v>0</v>
      </c>
      <c r="L35" s="73">
        <v>0</v>
      </c>
      <c r="M35" s="73">
        <v>0</v>
      </c>
      <c r="N35" s="73" t="s">
        <v>94</v>
      </c>
      <c r="O35" s="116" t="s">
        <v>94</v>
      </c>
      <c r="P35" s="116" t="s">
        <v>94</v>
      </c>
      <c r="Q35" s="73">
        <v>0</v>
      </c>
      <c r="R35" s="73">
        <v>0</v>
      </c>
      <c r="S35" s="73">
        <v>0</v>
      </c>
      <c r="T35" s="73" t="s">
        <v>94</v>
      </c>
      <c r="U35" s="116" t="s">
        <v>94</v>
      </c>
      <c r="V35" s="116" t="s">
        <v>94</v>
      </c>
      <c r="W35" s="73">
        <v>0</v>
      </c>
      <c r="X35" s="73">
        <v>0</v>
      </c>
      <c r="Y35" s="73">
        <v>0</v>
      </c>
      <c r="Z35" s="73" t="s">
        <v>94</v>
      </c>
      <c r="AA35" s="116" t="s">
        <v>94</v>
      </c>
      <c r="AB35" s="116" t="s">
        <v>94</v>
      </c>
      <c r="AC35" s="73">
        <v>0</v>
      </c>
      <c r="AD35" s="73">
        <v>0</v>
      </c>
      <c r="AE35" s="73">
        <v>2.8</v>
      </c>
      <c r="AF35" s="73" t="s">
        <v>94</v>
      </c>
      <c r="AG35" s="116" t="s">
        <v>94</v>
      </c>
      <c r="AH35" s="116" t="s">
        <v>94</v>
      </c>
      <c r="AI35" s="73">
        <v>0</v>
      </c>
      <c r="AJ35" s="73">
        <v>0</v>
      </c>
      <c r="AK35" s="73">
        <v>0</v>
      </c>
      <c r="AL35" s="73" t="s">
        <v>94</v>
      </c>
      <c r="AM35" s="116" t="s">
        <v>94</v>
      </c>
      <c r="AN35" s="116" t="s">
        <v>94</v>
      </c>
      <c r="AO35" s="73">
        <v>0</v>
      </c>
      <c r="AP35" s="73">
        <v>0</v>
      </c>
      <c r="AQ35" s="73">
        <v>0</v>
      </c>
      <c r="AR35" s="73" t="s">
        <v>94</v>
      </c>
      <c r="AS35" s="116" t="s">
        <v>94</v>
      </c>
      <c r="AT35" s="116" t="s">
        <v>94</v>
      </c>
      <c r="AU35" s="76">
        <v>0</v>
      </c>
      <c r="AV35" s="76">
        <v>0</v>
      </c>
      <c r="AW35" s="76">
        <v>0</v>
      </c>
      <c r="AX35" s="76" t="s">
        <v>94</v>
      </c>
      <c r="AY35" s="117" t="s">
        <v>94</v>
      </c>
      <c r="AZ35" s="117" t="s">
        <v>94</v>
      </c>
      <c r="BA35" s="76">
        <v>0</v>
      </c>
      <c r="BB35" s="76">
        <v>0</v>
      </c>
      <c r="BC35" s="76">
        <v>0</v>
      </c>
      <c r="BD35" s="76" t="s">
        <v>94</v>
      </c>
      <c r="BE35" s="117" t="s">
        <v>94</v>
      </c>
      <c r="BF35" s="117" t="s">
        <v>94</v>
      </c>
      <c r="BG35" s="76">
        <v>0</v>
      </c>
      <c r="BH35" s="76">
        <v>0</v>
      </c>
      <c r="BI35" s="76">
        <v>0</v>
      </c>
      <c r="BJ35" s="76" t="s">
        <v>94</v>
      </c>
      <c r="BK35" s="117" t="s">
        <v>94</v>
      </c>
      <c r="BL35" s="149" t="s">
        <v>583</v>
      </c>
    </row>
    <row r="36" spans="1:64" ht="63">
      <c r="A36" s="118" t="s">
        <v>181</v>
      </c>
      <c r="B36" s="39" t="s">
        <v>285</v>
      </c>
      <c r="C36" s="67"/>
      <c r="D36" s="116" t="s">
        <v>94</v>
      </c>
      <c r="E36" s="73">
        <v>0</v>
      </c>
      <c r="F36" s="73">
        <v>0</v>
      </c>
      <c r="G36" s="73">
        <v>0</v>
      </c>
      <c r="H36" s="73" t="s">
        <v>94</v>
      </c>
      <c r="I36" s="116" t="s">
        <v>94</v>
      </c>
      <c r="J36" s="116" t="s">
        <v>94</v>
      </c>
      <c r="K36" s="73">
        <v>0</v>
      </c>
      <c r="L36" s="73">
        <v>0</v>
      </c>
      <c r="M36" s="73">
        <v>0</v>
      </c>
      <c r="N36" s="73" t="s">
        <v>94</v>
      </c>
      <c r="O36" s="116" t="s">
        <v>94</v>
      </c>
      <c r="P36" s="116" t="s">
        <v>94</v>
      </c>
      <c r="Q36" s="73">
        <v>0</v>
      </c>
      <c r="R36" s="73">
        <v>0</v>
      </c>
      <c r="S36" s="73">
        <v>0</v>
      </c>
      <c r="T36" s="73" t="s">
        <v>94</v>
      </c>
      <c r="U36" s="116" t="s">
        <v>94</v>
      </c>
      <c r="V36" s="116" t="s">
        <v>94</v>
      </c>
      <c r="W36" s="73">
        <v>0</v>
      </c>
      <c r="X36" s="73">
        <v>0</v>
      </c>
      <c r="Y36" s="73">
        <v>0</v>
      </c>
      <c r="Z36" s="73" t="s">
        <v>94</v>
      </c>
      <c r="AA36" s="116" t="s">
        <v>94</v>
      </c>
      <c r="AB36" s="116" t="s">
        <v>94</v>
      </c>
      <c r="AC36" s="73">
        <v>0</v>
      </c>
      <c r="AD36" s="73">
        <v>0</v>
      </c>
      <c r="AE36" s="73">
        <v>0</v>
      </c>
      <c r="AF36" s="73" t="s">
        <v>94</v>
      </c>
      <c r="AG36" s="116" t="s">
        <v>94</v>
      </c>
      <c r="AH36" s="116" t="s">
        <v>94</v>
      </c>
      <c r="AI36" s="73">
        <v>0</v>
      </c>
      <c r="AJ36" s="73">
        <v>0</v>
      </c>
      <c r="AK36" s="73">
        <v>0</v>
      </c>
      <c r="AL36" s="73" t="s">
        <v>94</v>
      </c>
      <c r="AM36" s="116" t="s">
        <v>94</v>
      </c>
      <c r="AN36" s="116" t="s">
        <v>94</v>
      </c>
      <c r="AO36" s="73">
        <v>0</v>
      </c>
      <c r="AP36" s="73">
        <v>0</v>
      </c>
      <c r="AQ36" s="73">
        <v>2.48</v>
      </c>
      <c r="AR36" s="73" t="s">
        <v>94</v>
      </c>
      <c r="AS36" s="116" t="s">
        <v>94</v>
      </c>
      <c r="AT36" s="116" t="s">
        <v>94</v>
      </c>
      <c r="AU36" s="73">
        <v>0</v>
      </c>
      <c r="AV36" s="73">
        <v>0</v>
      </c>
      <c r="AW36" s="73">
        <v>2.48</v>
      </c>
      <c r="AX36" s="73" t="s">
        <v>94</v>
      </c>
      <c r="AY36" s="116" t="s">
        <v>94</v>
      </c>
      <c r="AZ36" s="116" t="s">
        <v>94</v>
      </c>
      <c r="BA36" s="73">
        <v>0</v>
      </c>
      <c r="BB36" s="73">
        <v>0</v>
      </c>
      <c r="BC36" s="73">
        <v>0</v>
      </c>
      <c r="BD36" s="73" t="s">
        <v>94</v>
      </c>
      <c r="BE36" s="116" t="s">
        <v>94</v>
      </c>
      <c r="BF36" s="117" t="s">
        <v>94</v>
      </c>
      <c r="BG36" s="76">
        <v>0</v>
      </c>
      <c r="BH36" s="76">
        <v>0</v>
      </c>
      <c r="BI36" s="76">
        <v>0</v>
      </c>
      <c r="BJ36" s="76" t="s">
        <v>94</v>
      </c>
      <c r="BK36" s="117" t="s">
        <v>94</v>
      </c>
      <c r="BL36" s="149" t="s">
        <v>94</v>
      </c>
    </row>
    <row r="37" spans="1:64" ht="63">
      <c r="A37" s="118" t="s">
        <v>287</v>
      </c>
      <c r="B37" s="39" t="s">
        <v>288</v>
      </c>
      <c r="C37" s="67" t="s">
        <v>93</v>
      </c>
      <c r="D37" s="116" t="s">
        <v>94</v>
      </c>
      <c r="E37" s="73">
        <v>0</v>
      </c>
      <c r="F37" s="73">
        <v>0</v>
      </c>
      <c r="G37" s="73">
        <v>0</v>
      </c>
      <c r="H37" s="73" t="s">
        <v>94</v>
      </c>
      <c r="I37" s="116" t="s">
        <v>94</v>
      </c>
      <c r="J37" s="116" t="s">
        <v>94</v>
      </c>
      <c r="K37" s="73">
        <v>0</v>
      </c>
      <c r="L37" s="73">
        <v>0</v>
      </c>
      <c r="M37" s="73">
        <v>0</v>
      </c>
      <c r="N37" s="73" t="s">
        <v>94</v>
      </c>
      <c r="O37" s="116" t="s">
        <v>94</v>
      </c>
      <c r="P37" s="116" t="s">
        <v>94</v>
      </c>
      <c r="Q37" s="73">
        <v>0</v>
      </c>
      <c r="R37" s="73">
        <v>0</v>
      </c>
      <c r="S37" s="73">
        <v>0</v>
      </c>
      <c r="T37" s="73" t="s">
        <v>94</v>
      </c>
      <c r="U37" s="116" t="s">
        <v>94</v>
      </c>
      <c r="V37" s="116" t="s">
        <v>94</v>
      </c>
      <c r="W37" s="73">
        <v>0</v>
      </c>
      <c r="X37" s="73">
        <v>0</v>
      </c>
      <c r="Y37" s="73">
        <v>0</v>
      </c>
      <c r="Z37" s="73" t="s">
        <v>94</v>
      </c>
      <c r="AA37" s="116" t="s">
        <v>94</v>
      </c>
      <c r="AB37" s="116" t="s">
        <v>94</v>
      </c>
      <c r="AC37" s="73">
        <v>0</v>
      </c>
      <c r="AD37" s="73">
        <v>0</v>
      </c>
      <c r="AE37" s="73">
        <v>0</v>
      </c>
      <c r="AF37" s="73" t="s">
        <v>94</v>
      </c>
      <c r="AG37" s="116" t="s">
        <v>94</v>
      </c>
      <c r="AH37" s="116" t="s">
        <v>94</v>
      </c>
      <c r="AI37" s="73">
        <v>0</v>
      </c>
      <c r="AJ37" s="73">
        <v>0</v>
      </c>
      <c r="AK37" s="73">
        <v>0</v>
      </c>
      <c r="AL37" s="73" t="s">
        <v>94</v>
      </c>
      <c r="AM37" s="116" t="s">
        <v>94</v>
      </c>
      <c r="AN37" s="116" t="s">
        <v>94</v>
      </c>
      <c r="AO37" s="73">
        <v>0</v>
      </c>
      <c r="AP37" s="73">
        <v>0</v>
      </c>
      <c r="AQ37" s="73">
        <v>3.13</v>
      </c>
      <c r="AR37" s="73" t="s">
        <v>94</v>
      </c>
      <c r="AS37" s="116" t="s">
        <v>94</v>
      </c>
      <c r="AT37" s="116" t="s">
        <v>94</v>
      </c>
      <c r="AU37" s="73">
        <v>0</v>
      </c>
      <c r="AV37" s="73">
        <v>0</v>
      </c>
      <c r="AW37" s="73">
        <v>3.13</v>
      </c>
      <c r="AX37" s="73" t="s">
        <v>94</v>
      </c>
      <c r="AY37" s="116" t="s">
        <v>94</v>
      </c>
      <c r="AZ37" s="116" t="s">
        <v>94</v>
      </c>
      <c r="BA37" s="73">
        <v>0</v>
      </c>
      <c r="BB37" s="73">
        <v>0</v>
      </c>
      <c r="BC37" s="73">
        <v>0</v>
      </c>
      <c r="BD37" s="73" t="s">
        <v>94</v>
      </c>
      <c r="BE37" s="116" t="s">
        <v>94</v>
      </c>
      <c r="BF37" s="117" t="s">
        <v>94</v>
      </c>
      <c r="BG37" s="76">
        <v>0</v>
      </c>
      <c r="BH37" s="76">
        <v>0</v>
      </c>
      <c r="BI37" s="76">
        <v>0</v>
      </c>
      <c r="BJ37" s="76" t="s">
        <v>94</v>
      </c>
      <c r="BK37" s="117" t="s">
        <v>94</v>
      </c>
      <c r="BL37" s="149" t="s">
        <v>94</v>
      </c>
    </row>
    <row r="38" spans="1:64" ht="78.75">
      <c r="A38" s="118" t="s">
        <v>290</v>
      </c>
      <c r="B38" s="39" t="s">
        <v>167</v>
      </c>
      <c r="C38" s="67"/>
      <c r="D38" s="116" t="s">
        <v>94</v>
      </c>
      <c r="E38" s="73">
        <v>0</v>
      </c>
      <c r="F38" s="73">
        <v>0</v>
      </c>
      <c r="G38" s="73">
        <v>0</v>
      </c>
      <c r="H38" s="73" t="s">
        <v>94</v>
      </c>
      <c r="I38" s="116" t="s">
        <v>94</v>
      </c>
      <c r="J38" s="116" t="s">
        <v>94</v>
      </c>
      <c r="K38" s="73">
        <v>0</v>
      </c>
      <c r="L38" s="73">
        <v>0</v>
      </c>
      <c r="M38" s="73">
        <v>0</v>
      </c>
      <c r="N38" s="73" t="s">
        <v>94</v>
      </c>
      <c r="O38" s="116" t="s">
        <v>94</v>
      </c>
      <c r="P38" s="116" t="s">
        <v>94</v>
      </c>
      <c r="Q38" s="73">
        <v>0</v>
      </c>
      <c r="R38" s="73">
        <v>0</v>
      </c>
      <c r="S38" s="73">
        <v>0</v>
      </c>
      <c r="T38" s="73" t="s">
        <v>94</v>
      </c>
      <c r="U38" s="116" t="s">
        <v>94</v>
      </c>
      <c r="V38" s="116" t="s">
        <v>94</v>
      </c>
      <c r="W38" s="73">
        <v>0</v>
      </c>
      <c r="X38" s="73">
        <v>0</v>
      </c>
      <c r="Y38" s="73">
        <v>0</v>
      </c>
      <c r="Z38" s="73" t="s">
        <v>94</v>
      </c>
      <c r="AA38" s="116" t="s">
        <v>94</v>
      </c>
      <c r="AB38" s="116" t="s">
        <v>94</v>
      </c>
      <c r="AC38" s="73">
        <v>0</v>
      </c>
      <c r="AD38" s="73">
        <v>0</v>
      </c>
      <c r="AE38" s="73">
        <v>0</v>
      </c>
      <c r="AF38" s="73" t="s">
        <v>94</v>
      </c>
      <c r="AG38" s="116" t="s">
        <v>94</v>
      </c>
      <c r="AH38" s="116" t="s">
        <v>94</v>
      </c>
      <c r="AI38" s="73">
        <v>0</v>
      </c>
      <c r="AJ38" s="73">
        <v>0</v>
      </c>
      <c r="AK38" s="73">
        <v>0</v>
      </c>
      <c r="AL38" s="73" t="s">
        <v>94</v>
      </c>
      <c r="AM38" s="116" t="s">
        <v>94</v>
      </c>
      <c r="AN38" s="116" t="s">
        <v>94</v>
      </c>
      <c r="AO38" s="73">
        <v>0</v>
      </c>
      <c r="AP38" s="73">
        <v>0</v>
      </c>
      <c r="AQ38" s="73">
        <v>3.65</v>
      </c>
      <c r="AR38" s="73" t="s">
        <v>94</v>
      </c>
      <c r="AS38" s="116" t="s">
        <v>94</v>
      </c>
      <c r="AT38" s="116" t="s">
        <v>94</v>
      </c>
      <c r="AU38" s="73">
        <v>0</v>
      </c>
      <c r="AV38" s="73">
        <v>0</v>
      </c>
      <c r="AW38" s="73">
        <v>0</v>
      </c>
      <c r="AX38" s="73" t="s">
        <v>94</v>
      </c>
      <c r="AY38" s="116" t="s">
        <v>94</v>
      </c>
      <c r="AZ38" s="116" t="s">
        <v>94</v>
      </c>
      <c r="BA38" s="73">
        <v>0</v>
      </c>
      <c r="BB38" s="73">
        <v>0</v>
      </c>
      <c r="BC38" s="73">
        <v>0</v>
      </c>
      <c r="BD38" s="73" t="s">
        <v>94</v>
      </c>
      <c r="BE38" s="116" t="s">
        <v>94</v>
      </c>
      <c r="BF38" s="117" t="s">
        <v>94</v>
      </c>
      <c r="BG38" s="76">
        <v>0</v>
      </c>
      <c r="BH38" s="76">
        <v>0</v>
      </c>
      <c r="BI38" s="76">
        <v>0</v>
      </c>
      <c r="BJ38" s="76" t="s">
        <v>94</v>
      </c>
      <c r="BK38" s="117" t="s">
        <v>94</v>
      </c>
      <c r="BL38" s="149" t="s">
        <v>583</v>
      </c>
    </row>
    <row r="39" spans="1:64" ht="63">
      <c r="A39" s="118" t="s">
        <v>293</v>
      </c>
      <c r="B39" s="39" t="s">
        <v>291</v>
      </c>
      <c r="C39" s="67"/>
      <c r="D39" s="116" t="s">
        <v>94</v>
      </c>
      <c r="E39" s="73">
        <v>0</v>
      </c>
      <c r="F39" s="73">
        <v>0</v>
      </c>
      <c r="G39" s="73">
        <v>0</v>
      </c>
      <c r="H39" s="73" t="s">
        <v>94</v>
      </c>
      <c r="I39" s="116" t="s">
        <v>94</v>
      </c>
      <c r="J39" s="116" t="s">
        <v>94</v>
      </c>
      <c r="K39" s="73">
        <v>0</v>
      </c>
      <c r="L39" s="73">
        <v>0</v>
      </c>
      <c r="M39" s="73">
        <v>0</v>
      </c>
      <c r="N39" s="73" t="s">
        <v>94</v>
      </c>
      <c r="O39" s="116" t="s">
        <v>94</v>
      </c>
      <c r="P39" s="116" t="s">
        <v>94</v>
      </c>
      <c r="Q39" s="73">
        <v>0</v>
      </c>
      <c r="R39" s="73">
        <v>0</v>
      </c>
      <c r="S39" s="73">
        <v>0</v>
      </c>
      <c r="T39" s="73" t="s">
        <v>94</v>
      </c>
      <c r="U39" s="116" t="s">
        <v>94</v>
      </c>
      <c r="V39" s="116" t="s">
        <v>94</v>
      </c>
      <c r="W39" s="73">
        <v>0</v>
      </c>
      <c r="X39" s="73">
        <v>0</v>
      </c>
      <c r="Y39" s="73">
        <v>0</v>
      </c>
      <c r="Z39" s="73" t="s">
        <v>94</v>
      </c>
      <c r="AA39" s="116" t="s">
        <v>94</v>
      </c>
      <c r="AB39" s="116" t="s">
        <v>94</v>
      </c>
      <c r="AC39" s="73">
        <v>0</v>
      </c>
      <c r="AD39" s="73">
        <v>0</v>
      </c>
      <c r="AE39" s="73">
        <v>0</v>
      </c>
      <c r="AF39" s="73" t="s">
        <v>94</v>
      </c>
      <c r="AG39" s="116" t="s">
        <v>94</v>
      </c>
      <c r="AH39" s="116" t="s">
        <v>94</v>
      </c>
      <c r="AI39" s="73">
        <v>0</v>
      </c>
      <c r="AJ39" s="73">
        <v>0</v>
      </c>
      <c r="AK39" s="73">
        <v>0</v>
      </c>
      <c r="AL39" s="73" t="s">
        <v>94</v>
      </c>
      <c r="AM39" s="116" t="s">
        <v>94</v>
      </c>
      <c r="AN39" s="116" t="s">
        <v>94</v>
      </c>
      <c r="AO39" s="73">
        <v>0</v>
      </c>
      <c r="AP39" s="73">
        <v>0</v>
      </c>
      <c r="AQ39" s="73">
        <v>1.9</v>
      </c>
      <c r="AR39" s="73" t="s">
        <v>94</v>
      </c>
      <c r="AS39" s="116" t="s">
        <v>94</v>
      </c>
      <c r="AT39" s="116" t="s">
        <v>94</v>
      </c>
      <c r="AU39" s="73">
        <v>0</v>
      </c>
      <c r="AV39" s="73">
        <v>0</v>
      </c>
      <c r="AW39" s="73">
        <v>1.9</v>
      </c>
      <c r="AX39" s="73" t="s">
        <v>94</v>
      </c>
      <c r="AY39" s="116" t="s">
        <v>94</v>
      </c>
      <c r="AZ39" s="116" t="s">
        <v>94</v>
      </c>
      <c r="BA39" s="73">
        <v>0</v>
      </c>
      <c r="BB39" s="73">
        <v>0</v>
      </c>
      <c r="BC39" s="73">
        <v>0</v>
      </c>
      <c r="BD39" s="73" t="s">
        <v>94</v>
      </c>
      <c r="BE39" s="116" t="s">
        <v>94</v>
      </c>
      <c r="BF39" s="117" t="s">
        <v>94</v>
      </c>
      <c r="BG39" s="76">
        <v>0</v>
      </c>
      <c r="BH39" s="76">
        <v>0</v>
      </c>
      <c r="BI39" s="76">
        <v>0</v>
      </c>
      <c r="BJ39" s="76" t="s">
        <v>94</v>
      </c>
      <c r="BK39" s="117" t="s">
        <v>94</v>
      </c>
      <c r="BL39" s="149" t="s">
        <v>94</v>
      </c>
    </row>
    <row r="40" spans="1:64" ht="78.75">
      <c r="A40" s="118" t="s">
        <v>296</v>
      </c>
      <c r="B40" s="39" t="s">
        <v>161</v>
      </c>
      <c r="C40" s="67"/>
      <c r="D40" s="116" t="s">
        <v>94</v>
      </c>
      <c r="E40" s="73">
        <v>0</v>
      </c>
      <c r="F40" s="73">
        <v>0</v>
      </c>
      <c r="G40" s="73">
        <v>0</v>
      </c>
      <c r="H40" s="73" t="s">
        <v>94</v>
      </c>
      <c r="I40" s="116" t="s">
        <v>94</v>
      </c>
      <c r="J40" s="116" t="s">
        <v>94</v>
      </c>
      <c r="K40" s="73">
        <v>0</v>
      </c>
      <c r="L40" s="73">
        <v>0</v>
      </c>
      <c r="M40" s="73">
        <v>0</v>
      </c>
      <c r="N40" s="73" t="s">
        <v>94</v>
      </c>
      <c r="O40" s="116" t="s">
        <v>94</v>
      </c>
      <c r="P40" s="116" t="s">
        <v>94</v>
      </c>
      <c r="Q40" s="73">
        <v>0</v>
      </c>
      <c r="R40" s="73">
        <v>0</v>
      </c>
      <c r="S40" s="73">
        <v>0</v>
      </c>
      <c r="T40" s="73" t="s">
        <v>94</v>
      </c>
      <c r="U40" s="116" t="s">
        <v>94</v>
      </c>
      <c r="V40" s="116" t="s">
        <v>94</v>
      </c>
      <c r="W40" s="73">
        <v>0</v>
      </c>
      <c r="X40" s="73">
        <v>0</v>
      </c>
      <c r="Y40" s="73">
        <v>0</v>
      </c>
      <c r="Z40" s="73" t="s">
        <v>94</v>
      </c>
      <c r="AA40" s="116" t="s">
        <v>94</v>
      </c>
      <c r="AB40" s="116" t="s">
        <v>94</v>
      </c>
      <c r="AC40" s="73">
        <v>0</v>
      </c>
      <c r="AD40" s="73">
        <v>0</v>
      </c>
      <c r="AE40" s="73">
        <v>0</v>
      </c>
      <c r="AF40" s="73" t="s">
        <v>94</v>
      </c>
      <c r="AG40" s="116" t="s">
        <v>94</v>
      </c>
      <c r="AH40" s="116" t="s">
        <v>94</v>
      </c>
      <c r="AI40" s="73">
        <v>0</v>
      </c>
      <c r="AJ40" s="73">
        <v>0</v>
      </c>
      <c r="AK40" s="73">
        <v>0</v>
      </c>
      <c r="AL40" s="73" t="s">
        <v>94</v>
      </c>
      <c r="AM40" s="116" t="s">
        <v>94</v>
      </c>
      <c r="AN40" s="116" t="s">
        <v>94</v>
      </c>
      <c r="AO40" s="73">
        <v>0</v>
      </c>
      <c r="AP40" s="73">
        <v>0</v>
      </c>
      <c r="AQ40" s="73">
        <v>1.64</v>
      </c>
      <c r="AR40" s="73" t="s">
        <v>94</v>
      </c>
      <c r="AS40" s="116" t="s">
        <v>94</v>
      </c>
      <c r="AT40" s="116" t="s">
        <v>94</v>
      </c>
      <c r="AU40" s="73">
        <v>0</v>
      </c>
      <c r="AV40" s="73">
        <v>0</v>
      </c>
      <c r="AW40" s="73">
        <v>0</v>
      </c>
      <c r="AX40" s="73" t="s">
        <v>94</v>
      </c>
      <c r="AY40" s="116" t="s">
        <v>94</v>
      </c>
      <c r="AZ40" s="116" t="s">
        <v>94</v>
      </c>
      <c r="BA40" s="73">
        <v>0</v>
      </c>
      <c r="BB40" s="73">
        <v>0</v>
      </c>
      <c r="BC40" s="73">
        <v>0</v>
      </c>
      <c r="BD40" s="73" t="s">
        <v>94</v>
      </c>
      <c r="BE40" s="116" t="s">
        <v>94</v>
      </c>
      <c r="BF40" s="117" t="s">
        <v>94</v>
      </c>
      <c r="BG40" s="76">
        <v>0</v>
      </c>
      <c r="BH40" s="76">
        <v>0</v>
      </c>
      <c r="BI40" s="76">
        <v>0</v>
      </c>
      <c r="BJ40" s="76" t="s">
        <v>94</v>
      </c>
      <c r="BK40" s="117" t="s">
        <v>94</v>
      </c>
      <c r="BL40" s="149" t="s">
        <v>583</v>
      </c>
    </row>
    <row r="41" spans="1:64" ht="75.75" customHeight="1">
      <c r="A41" s="118" t="s">
        <v>297</v>
      </c>
      <c r="B41" s="39" t="s">
        <v>164</v>
      </c>
      <c r="C41" s="67"/>
      <c r="D41" s="116" t="s">
        <v>94</v>
      </c>
      <c r="E41" s="73">
        <v>0</v>
      </c>
      <c r="F41" s="73">
        <v>0</v>
      </c>
      <c r="G41" s="73">
        <v>0</v>
      </c>
      <c r="H41" s="73" t="s">
        <v>94</v>
      </c>
      <c r="I41" s="116" t="s">
        <v>94</v>
      </c>
      <c r="J41" s="116" t="s">
        <v>94</v>
      </c>
      <c r="K41" s="73">
        <v>0</v>
      </c>
      <c r="L41" s="73">
        <v>0</v>
      </c>
      <c r="M41" s="73">
        <v>0</v>
      </c>
      <c r="N41" s="73" t="s">
        <v>94</v>
      </c>
      <c r="O41" s="116" t="s">
        <v>94</v>
      </c>
      <c r="P41" s="116" t="s">
        <v>94</v>
      </c>
      <c r="Q41" s="73">
        <v>0</v>
      </c>
      <c r="R41" s="73">
        <v>0</v>
      </c>
      <c r="S41" s="73">
        <v>0</v>
      </c>
      <c r="T41" s="73" t="s">
        <v>94</v>
      </c>
      <c r="U41" s="116" t="s">
        <v>94</v>
      </c>
      <c r="V41" s="116" t="s">
        <v>94</v>
      </c>
      <c r="W41" s="73">
        <v>0</v>
      </c>
      <c r="X41" s="73">
        <v>0</v>
      </c>
      <c r="Y41" s="73">
        <v>0</v>
      </c>
      <c r="Z41" s="73" t="s">
        <v>94</v>
      </c>
      <c r="AA41" s="116" t="s">
        <v>94</v>
      </c>
      <c r="AB41" s="116" t="s">
        <v>94</v>
      </c>
      <c r="AC41" s="73">
        <v>0</v>
      </c>
      <c r="AD41" s="73">
        <v>0</v>
      </c>
      <c r="AE41" s="73">
        <v>0</v>
      </c>
      <c r="AF41" s="73" t="s">
        <v>94</v>
      </c>
      <c r="AG41" s="116" t="s">
        <v>94</v>
      </c>
      <c r="AH41" s="116" t="s">
        <v>94</v>
      </c>
      <c r="AI41" s="73">
        <v>0</v>
      </c>
      <c r="AJ41" s="73">
        <v>0</v>
      </c>
      <c r="AK41" s="73">
        <v>0</v>
      </c>
      <c r="AL41" s="73" t="s">
        <v>94</v>
      </c>
      <c r="AM41" s="116" t="s">
        <v>94</v>
      </c>
      <c r="AN41" s="116" t="s">
        <v>94</v>
      </c>
      <c r="AO41" s="73">
        <v>0</v>
      </c>
      <c r="AP41" s="73">
        <v>0</v>
      </c>
      <c r="AQ41" s="73">
        <v>1.24</v>
      </c>
      <c r="AR41" s="73" t="s">
        <v>94</v>
      </c>
      <c r="AS41" s="116" t="s">
        <v>94</v>
      </c>
      <c r="AT41" s="116" t="s">
        <v>94</v>
      </c>
      <c r="AU41" s="73">
        <v>0</v>
      </c>
      <c r="AV41" s="73">
        <v>0</v>
      </c>
      <c r="AW41" s="73">
        <v>0</v>
      </c>
      <c r="AX41" s="73" t="s">
        <v>94</v>
      </c>
      <c r="AY41" s="116" t="s">
        <v>94</v>
      </c>
      <c r="AZ41" s="116" t="s">
        <v>94</v>
      </c>
      <c r="BA41" s="73">
        <v>0</v>
      </c>
      <c r="BB41" s="73">
        <v>0</v>
      </c>
      <c r="BC41" s="73">
        <v>0</v>
      </c>
      <c r="BD41" s="73" t="s">
        <v>94</v>
      </c>
      <c r="BE41" s="116" t="s">
        <v>94</v>
      </c>
      <c r="BF41" s="117" t="s">
        <v>94</v>
      </c>
      <c r="BG41" s="76">
        <v>0</v>
      </c>
      <c r="BH41" s="76">
        <v>0</v>
      </c>
      <c r="BI41" s="76">
        <v>0</v>
      </c>
      <c r="BJ41" s="76" t="s">
        <v>94</v>
      </c>
      <c r="BK41" s="117" t="s">
        <v>94</v>
      </c>
      <c r="BL41" s="149" t="s">
        <v>583</v>
      </c>
    </row>
    <row r="42" spans="1:64" ht="63">
      <c r="A42" s="118" t="s">
        <v>298</v>
      </c>
      <c r="B42" s="39" t="s">
        <v>294</v>
      </c>
      <c r="C42" s="67" t="s">
        <v>93</v>
      </c>
      <c r="D42" s="116" t="s">
        <v>94</v>
      </c>
      <c r="E42" s="73">
        <v>0</v>
      </c>
      <c r="F42" s="73">
        <v>0</v>
      </c>
      <c r="G42" s="73">
        <v>0</v>
      </c>
      <c r="H42" s="73" t="s">
        <v>94</v>
      </c>
      <c r="I42" s="116" t="s">
        <v>94</v>
      </c>
      <c r="J42" s="116" t="s">
        <v>94</v>
      </c>
      <c r="K42" s="73">
        <v>0</v>
      </c>
      <c r="L42" s="73">
        <v>0</v>
      </c>
      <c r="M42" s="73">
        <v>0</v>
      </c>
      <c r="N42" s="73" t="s">
        <v>94</v>
      </c>
      <c r="O42" s="116" t="s">
        <v>94</v>
      </c>
      <c r="P42" s="116" t="s">
        <v>94</v>
      </c>
      <c r="Q42" s="73">
        <v>0</v>
      </c>
      <c r="R42" s="73">
        <v>0</v>
      </c>
      <c r="S42" s="73">
        <v>0</v>
      </c>
      <c r="T42" s="73" t="s">
        <v>94</v>
      </c>
      <c r="U42" s="116" t="s">
        <v>94</v>
      </c>
      <c r="V42" s="116" t="s">
        <v>94</v>
      </c>
      <c r="W42" s="73">
        <v>0</v>
      </c>
      <c r="X42" s="73">
        <v>0</v>
      </c>
      <c r="Y42" s="73">
        <v>0</v>
      </c>
      <c r="Z42" s="73" t="s">
        <v>94</v>
      </c>
      <c r="AA42" s="116" t="s">
        <v>94</v>
      </c>
      <c r="AB42" s="116" t="s">
        <v>94</v>
      </c>
      <c r="AC42" s="73">
        <v>0</v>
      </c>
      <c r="AD42" s="73">
        <v>0</v>
      </c>
      <c r="AE42" s="73">
        <v>0</v>
      </c>
      <c r="AF42" s="73" t="s">
        <v>94</v>
      </c>
      <c r="AG42" s="116" t="s">
        <v>94</v>
      </c>
      <c r="AH42" s="116" t="s">
        <v>94</v>
      </c>
      <c r="AI42" s="73">
        <v>0</v>
      </c>
      <c r="AJ42" s="73">
        <v>0</v>
      </c>
      <c r="AK42" s="73">
        <v>0</v>
      </c>
      <c r="AL42" s="73" t="s">
        <v>94</v>
      </c>
      <c r="AM42" s="116" t="s">
        <v>94</v>
      </c>
      <c r="AN42" s="116" t="s">
        <v>94</v>
      </c>
      <c r="AO42" s="73">
        <v>0</v>
      </c>
      <c r="AP42" s="73">
        <v>0</v>
      </c>
      <c r="AQ42" s="73">
        <v>2.45</v>
      </c>
      <c r="AR42" s="73" t="s">
        <v>94</v>
      </c>
      <c r="AS42" s="116" t="s">
        <v>94</v>
      </c>
      <c r="AT42" s="116" t="s">
        <v>94</v>
      </c>
      <c r="AU42" s="73">
        <v>0</v>
      </c>
      <c r="AV42" s="73">
        <v>0</v>
      </c>
      <c r="AW42" s="73">
        <v>2.45</v>
      </c>
      <c r="AX42" s="73" t="s">
        <v>94</v>
      </c>
      <c r="AY42" s="116" t="s">
        <v>94</v>
      </c>
      <c r="AZ42" s="116" t="s">
        <v>94</v>
      </c>
      <c r="BA42" s="73">
        <v>0</v>
      </c>
      <c r="BB42" s="73">
        <v>0</v>
      </c>
      <c r="BC42" s="73">
        <v>0</v>
      </c>
      <c r="BD42" s="73" t="s">
        <v>94</v>
      </c>
      <c r="BE42" s="116" t="s">
        <v>94</v>
      </c>
      <c r="BF42" s="117" t="s">
        <v>94</v>
      </c>
      <c r="BG42" s="76">
        <v>0</v>
      </c>
      <c r="BH42" s="76">
        <v>0</v>
      </c>
      <c r="BI42" s="76">
        <v>0</v>
      </c>
      <c r="BJ42" s="76" t="s">
        <v>94</v>
      </c>
      <c r="BK42" s="117" t="s">
        <v>94</v>
      </c>
      <c r="BL42" s="149" t="s">
        <v>94</v>
      </c>
    </row>
    <row r="43" spans="1:64" ht="63">
      <c r="A43" s="118" t="s">
        <v>299</v>
      </c>
      <c r="B43" s="39" t="s">
        <v>300</v>
      </c>
      <c r="C43" s="63"/>
      <c r="D43" s="117" t="s">
        <v>94</v>
      </c>
      <c r="E43" s="76">
        <v>0</v>
      </c>
      <c r="F43" s="76">
        <v>0</v>
      </c>
      <c r="G43" s="76">
        <v>0</v>
      </c>
      <c r="H43" s="76" t="s">
        <v>94</v>
      </c>
      <c r="I43" s="117" t="s">
        <v>94</v>
      </c>
      <c r="J43" s="117" t="s">
        <v>94</v>
      </c>
      <c r="K43" s="76">
        <v>0</v>
      </c>
      <c r="L43" s="76">
        <v>0</v>
      </c>
      <c r="M43" s="76">
        <v>0</v>
      </c>
      <c r="N43" s="76" t="s">
        <v>94</v>
      </c>
      <c r="O43" s="117" t="s">
        <v>94</v>
      </c>
      <c r="P43" s="116" t="s">
        <v>94</v>
      </c>
      <c r="Q43" s="76">
        <v>0</v>
      </c>
      <c r="R43" s="76">
        <v>0</v>
      </c>
      <c r="S43" s="76">
        <v>0</v>
      </c>
      <c r="T43" s="76" t="s">
        <v>94</v>
      </c>
      <c r="U43" s="117" t="s">
        <v>94</v>
      </c>
      <c r="V43" s="117" t="s">
        <v>94</v>
      </c>
      <c r="W43" s="76">
        <v>0</v>
      </c>
      <c r="X43" s="76">
        <v>0</v>
      </c>
      <c r="Y43" s="76">
        <v>0</v>
      </c>
      <c r="Z43" s="76" t="s">
        <v>94</v>
      </c>
      <c r="AA43" s="117" t="s">
        <v>94</v>
      </c>
      <c r="AB43" s="116" t="s">
        <v>94</v>
      </c>
      <c r="AC43" s="76">
        <v>0</v>
      </c>
      <c r="AD43" s="76">
        <v>0</v>
      </c>
      <c r="AE43" s="76">
        <v>0</v>
      </c>
      <c r="AF43" s="76" t="s">
        <v>94</v>
      </c>
      <c r="AG43" s="117" t="s">
        <v>94</v>
      </c>
      <c r="AH43" s="117" t="s">
        <v>94</v>
      </c>
      <c r="AI43" s="76">
        <v>0</v>
      </c>
      <c r="AJ43" s="76">
        <v>0</v>
      </c>
      <c r="AK43" s="76">
        <v>0</v>
      </c>
      <c r="AL43" s="76" t="s">
        <v>94</v>
      </c>
      <c r="AM43" s="117" t="s">
        <v>94</v>
      </c>
      <c r="AN43" s="116" t="s">
        <v>94</v>
      </c>
      <c r="AO43" s="76">
        <v>0</v>
      </c>
      <c r="AP43" s="76">
        <v>0</v>
      </c>
      <c r="AQ43" s="76">
        <v>0</v>
      </c>
      <c r="AR43" s="76" t="s">
        <v>94</v>
      </c>
      <c r="AS43" s="117" t="s">
        <v>94</v>
      </c>
      <c r="AT43" s="117" t="s">
        <v>94</v>
      </c>
      <c r="AU43" s="76">
        <v>0</v>
      </c>
      <c r="AV43" s="76">
        <v>0</v>
      </c>
      <c r="AW43" s="76">
        <v>0</v>
      </c>
      <c r="AX43" s="76" t="s">
        <v>94</v>
      </c>
      <c r="AY43" s="117" t="s">
        <v>94</v>
      </c>
      <c r="AZ43" s="117" t="s">
        <v>94</v>
      </c>
      <c r="BA43" s="76">
        <v>0</v>
      </c>
      <c r="BB43" s="76">
        <v>0</v>
      </c>
      <c r="BC43" s="76">
        <v>2.02</v>
      </c>
      <c r="BD43" s="76" t="s">
        <v>94</v>
      </c>
      <c r="BE43" s="117" t="s">
        <v>94</v>
      </c>
      <c r="BF43" s="117" t="s">
        <v>94</v>
      </c>
      <c r="BG43" s="76">
        <v>0</v>
      </c>
      <c r="BH43" s="76">
        <v>0</v>
      </c>
      <c r="BI43" s="76">
        <v>2.02</v>
      </c>
      <c r="BJ43" s="76" t="s">
        <v>94</v>
      </c>
      <c r="BK43" s="117" t="s">
        <v>94</v>
      </c>
      <c r="BL43" s="149" t="s">
        <v>94</v>
      </c>
    </row>
    <row r="44" spans="1:64" ht="31.5">
      <c r="A44" s="118" t="s">
        <v>301</v>
      </c>
      <c r="B44" s="39" t="s">
        <v>302</v>
      </c>
      <c r="C44" s="63"/>
      <c r="D44" s="117" t="s">
        <v>94</v>
      </c>
      <c r="E44" s="76">
        <v>0</v>
      </c>
      <c r="F44" s="76">
        <v>0</v>
      </c>
      <c r="G44" s="76">
        <v>0</v>
      </c>
      <c r="H44" s="76" t="s">
        <v>94</v>
      </c>
      <c r="I44" s="117" t="s">
        <v>94</v>
      </c>
      <c r="J44" s="117" t="s">
        <v>94</v>
      </c>
      <c r="K44" s="76">
        <v>0</v>
      </c>
      <c r="L44" s="76">
        <v>0</v>
      </c>
      <c r="M44" s="76">
        <v>0</v>
      </c>
      <c r="N44" s="76" t="s">
        <v>94</v>
      </c>
      <c r="O44" s="117" t="s">
        <v>94</v>
      </c>
      <c r="P44" s="116" t="s">
        <v>94</v>
      </c>
      <c r="Q44" s="76">
        <v>0</v>
      </c>
      <c r="R44" s="76">
        <v>0</v>
      </c>
      <c r="S44" s="76">
        <v>0</v>
      </c>
      <c r="T44" s="76" t="s">
        <v>94</v>
      </c>
      <c r="U44" s="117" t="s">
        <v>94</v>
      </c>
      <c r="V44" s="117" t="s">
        <v>94</v>
      </c>
      <c r="W44" s="76">
        <v>0</v>
      </c>
      <c r="X44" s="76">
        <v>0</v>
      </c>
      <c r="Y44" s="76">
        <v>0</v>
      </c>
      <c r="Z44" s="76" t="s">
        <v>94</v>
      </c>
      <c r="AA44" s="117" t="s">
        <v>94</v>
      </c>
      <c r="AB44" s="116" t="s">
        <v>94</v>
      </c>
      <c r="AC44" s="76">
        <v>0</v>
      </c>
      <c r="AD44" s="76">
        <v>0</v>
      </c>
      <c r="AE44" s="76">
        <v>0</v>
      </c>
      <c r="AF44" s="76" t="s">
        <v>94</v>
      </c>
      <c r="AG44" s="117" t="s">
        <v>94</v>
      </c>
      <c r="AH44" s="117" t="s">
        <v>94</v>
      </c>
      <c r="AI44" s="76">
        <v>0</v>
      </c>
      <c r="AJ44" s="76">
        <v>0</v>
      </c>
      <c r="AK44" s="76">
        <v>0</v>
      </c>
      <c r="AL44" s="76" t="s">
        <v>94</v>
      </c>
      <c r="AM44" s="117" t="s">
        <v>94</v>
      </c>
      <c r="AN44" s="116" t="s">
        <v>94</v>
      </c>
      <c r="AO44" s="76">
        <v>0</v>
      </c>
      <c r="AP44" s="76">
        <v>0</v>
      </c>
      <c r="AQ44" s="76">
        <v>0</v>
      </c>
      <c r="AR44" s="76" t="s">
        <v>94</v>
      </c>
      <c r="AS44" s="117" t="s">
        <v>94</v>
      </c>
      <c r="AT44" s="117" t="s">
        <v>94</v>
      </c>
      <c r="AU44" s="76">
        <v>0</v>
      </c>
      <c r="AV44" s="76">
        <v>0</v>
      </c>
      <c r="AW44" s="76">
        <v>0</v>
      </c>
      <c r="AX44" s="76" t="s">
        <v>94</v>
      </c>
      <c r="AY44" s="117" t="s">
        <v>94</v>
      </c>
      <c r="AZ44" s="117" t="s">
        <v>94</v>
      </c>
      <c r="BA44" s="76">
        <v>0</v>
      </c>
      <c r="BB44" s="76">
        <v>0</v>
      </c>
      <c r="BC44" s="76">
        <v>1.8</v>
      </c>
      <c r="BD44" s="76" t="s">
        <v>94</v>
      </c>
      <c r="BE44" s="117" t="s">
        <v>94</v>
      </c>
      <c r="BF44" s="117" t="s">
        <v>94</v>
      </c>
      <c r="BG44" s="76">
        <v>0</v>
      </c>
      <c r="BH44" s="76">
        <v>0</v>
      </c>
      <c r="BI44" s="76">
        <v>1.8</v>
      </c>
      <c r="BJ44" s="76" t="s">
        <v>94</v>
      </c>
      <c r="BK44" s="117" t="s">
        <v>94</v>
      </c>
      <c r="BL44" s="149" t="s">
        <v>94</v>
      </c>
    </row>
    <row r="45" spans="1:64" ht="31.5">
      <c r="A45" s="118" t="s">
        <v>304</v>
      </c>
      <c r="B45" s="39" t="s">
        <v>305</v>
      </c>
      <c r="C45" s="63"/>
      <c r="D45" s="117" t="s">
        <v>94</v>
      </c>
      <c r="E45" s="76">
        <v>0</v>
      </c>
      <c r="F45" s="76">
        <v>0</v>
      </c>
      <c r="G45" s="76">
        <v>0</v>
      </c>
      <c r="H45" s="76" t="s">
        <v>94</v>
      </c>
      <c r="I45" s="117" t="s">
        <v>94</v>
      </c>
      <c r="J45" s="117" t="s">
        <v>94</v>
      </c>
      <c r="K45" s="76">
        <v>0</v>
      </c>
      <c r="L45" s="76">
        <v>0</v>
      </c>
      <c r="M45" s="76">
        <v>0</v>
      </c>
      <c r="N45" s="76" t="s">
        <v>94</v>
      </c>
      <c r="O45" s="117" t="s">
        <v>94</v>
      </c>
      <c r="P45" s="116" t="s">
        <v>94</v>
      </c>
      <c r="Q45" s="76">
        <v>0</v>
      </c>
      <c r="R45" s="76">
        <v>0</v>
      </c>
      <c r="S45" s="76">
        <v>0</v>
      </c>
      <c r="T45" s="76" t="s">
        <v>94</v>
      </c>
      <c r="U45" s="117" t="s">
        <v>94</v>
      </c>
      <c r="V45" s="117" t="s">
        <v>94</v>
      </c>
      <c r="W45" s="76">
        <v>0</v>
      </c>
      <c r="X45" s="76">
        <v>0</v>
      </c>
      <c r="Y45" s="76">
        <v>0</v>
      </c>
      <c r="Z45" s="76" t="s">
        <v>94</v>
      </c>
      <c r="AA45" s="117" t="s">
        <v>94</v>
      </c>
      <c r="AB45" s="116" t="s">
        <v>94</v>
      </c>
      <c r="AC45" s="76">
        <v>0</v>
      </c>
      <c r="AD45" s="76">
        <v>0</v>
      </c>
      <c r="AE45" s="76">
        <v>0</v>
      </c>
      <c r="AF45" s="76" t="s">
        <v>94</v>
      </c>
      <c r="AG45" s="117" t="s">
        <v>94</v>
      </c>
      <c r="AH45" s="117" t="s">
        <v>94</v>
      </c>
      <c r="AI45" s="76">
        <v>0</v>
      </c>
      <c r="AJ45" s="76">
        <v>0</v>
      </c>
      <c r="AK45" s="76">
        <v>0</v>
      </c>
      <c r="AL45" s="76" t="s">
        <v>94</v>
      </c>
      <c r="AM45" s="117" t="s">
        <v>94</v>
      </c>
      <c r="AN45" s="116" t="s">
        <v>94</v>
      </c>
      <c r="AO45" s="76">
        <v>0</v>
      </c>
      <c r="AP45" s="76">
        <v>0</v>
      </c>
      <c r="AQ45" s="76">
        <v>0</v>
      </c>
      <c r="AR45" s="76" t="s">
        <v>94</v>
      </c>
      <c r="AS45" s="117" t="s">
        <v>94</v>
      </c>
      <c r="AT45" s="117" t="s">
        <v>94</v>
      </c>
      <c r="AU45" s="76">
        <v>0</v>
      </c>
      <c r="AV45" s="76">
        <v>0</v>
      </c>
      <c r="AW45" s="76">
        <v>0</v>
      </c>
      <c r="AX45" s="76" t="s">
        <v>94</v>
      </c>
      <c r="AY45" s="117" t="s">
        <v>94</v>
      </c>
      <c r="AZ45" s="117" t="s">
        <v>94</v>
      </c>
      <c r="BA45" s="76">
        <v>0</v>
      </c>
      <c r="BB45" s="76">
        <v>0</v>
      </c>
      <c r="BC45" s="76">
        <v>2.04</v>
      </c>
      <c r="BD45" s="76" t="s">
        <v>94</v>
      </c>
      <c r="BE45" s="117" t="s">
        <v>94</v>
      </c>
      <c r="BF45" s="117" t="s">
        <v>94</v>
      </c>
      <c r="BG45" s="76">
        <v>0</v>
      </c>
      <c r="BH45" s="76">
        <v>0</v>
      </c>
      <c r="BI45" s="76">
        <v>2.04</v>
      </c>
      <c r="BJ45" s="76" t="s">
        <v>94</v>
      </c>
      <c r="BK45" s="117" t="s">
        <v>94</v>
      </c>
      <c r="BL45" s="149" t="s">
        <v>94</v>
      </c>
    </row>
    <row r="46" spans="1:64" ht="31.5">
      <c r="A46" s="118" t="s">
        <v>306</v>
      </c>
      <c r="B46" s="39" t="s">
        <v>307</v>
      </c>
      <c r="C46" s="63"/>
      <c r="D46" s="117" t="s">
        <v>94</v>
      </c>
      <c r="E46" s="76">
        <v>0</v>
      </c>
      <c r="F46" s="76">
        <v>0</v>
      </c>
      <c r="G46" s="76">
        <v>0</v>
      </c>
      <c r="H46" s="76" t="s">
        <v>94</v>
      </c>
      <c r="I46" s="117" t="s">
        <v>94</v>
      </c>
      <c r="J46" s="117" t="s">
        <v>94</v>
      </c>
      <c r="K46" s="76">
        <v>0</v>
      </c>
      <c r="L46" s="76">
        <v>0</v>
      </c>
      <c r="M46" s="76">
        <v>0</v>
      </c>
      <c r="N46" s="76" t="s">
        <v>94</v>
      </c>
      <c r="O46" s="117" t="s">
        <v>94</v>
      </c>
      <c r="P46" s="116" t="s">
        <v>94</v>
      </c>
      <c r="Q46" s="76">
        <v>0</v>
      </c>
      <c r="R46" s="76">
        <v>0</v>
      </c>
      <c r="S46" s="76">
        <v>0</v>
      </c>
      <c r="T46" s="76" t="s">
        <v>94</v>
      </c>
      <c r="U46" s="117" t="s">
        <v>94</v>
      </c>
      <c r="V46" s="117" t="s">
        <v>94</v>
      </c>
      <c r="W46" s="76">
        <v>0</v>
      </c>
      <c r="X46" s="76">
        <v>0</v>
      </c>
      <c r="Y46" s="76">
        <v>0</v>
      </c>
      <c r="Z46" s="76" t="s">
        <v>94</v>
      </c>
      <c r="AA46" s="117" t="s">
        <v>94</v>
      </c>
      <c r="AB46" s="116" t="s">
        <v>94</v>
      </c>
      <c r="AC46" s="76">
        <v>0</v>
      </c>
      <c r="AD46" s="76">
        <v>0</v>
      </c>
      <c r="AE46" s="76">
        <v>0</v>
      </c>
      <c r="AF46" s="76" t="s">
        <v>94</v>
      </c>
      <c r="AG46" s="117" t="s">
        <v>94</v>
      </c>
      <c r="AH46" s="117" t="s">
        <v>94</v>
      </c>
      <c r="AI46" s="76">
        <v>0</v>
      </c>
      <c r="AJ46" s="76">
        <v>0</v>
      </c>
      <c r="AK46" s="76">
        <v>0</v>
      </c>
      <c r="AL46" s="76" t="s">
        <v>94</v>
      </c>
      <c r="AM46" s="117" t="s">
        <v>94</v>
      </c>
      <c r="AN46" s="116" t="s">
        <v>94</v>
      </c>
      <c r="AO46" s="76">
        <v>0</v>
      </c>
      <c r="AP46" s="76">
        <v>0</v>
      </c>
      <c r="AQ46" s="76">
        <v>0</v>
      </c>
      <c r="AR46" s="76" t="s">
        <v>94</v>
      </c>
      <c r="AS46" s="117" t="s">
        <v>94</v>
      </c>
      <c r="AT46" s="117" t="s">
        <v>94</v>
      </c>
      <c r="AU46" s="76">
        <v>0</v>
      </c>
      <c r="AV46" s="76">
        <v>0</v>
      </c>
      <c r="AW46" s="76">
        <v>0</v>
      </c>
      <c r="AX46" s="76" t="s">
        <v>94</v>
      </c>
      <c r="AY46" s="117" t="s">
        <v>94</v>
      </c>
      <c r="AZ46" s="117" t="s">
        <v>94</v>
      </c>
      <c r="BA46" s="76">
        <v>0</v>
      </c>
      <c r="BB46" s="76">
        <v>0</v>
      </c>
      <c r="BC46" s="76">
        <v>2.21</v>
      </c>
      <c r="BD46" s="76" t="s">
        <v>94</v>
      </c>
      <c r="BE46" s="117" t="s">
        <v>94</v>
      </c>
      <c r="BF46" s="117" t="s">
        <v>94</v>
      </c>
      <c r="BG46" s="76">
        <v>0</v>
      </c>
      <c r="BH46" s="76">
        <v>0</v>
      </c>
      <c r="BI46" s="76">
        <v>2.21</v>
      </c>
      <c r="BJ46" s="76" t="s">
        <v>94</v>
      </c>
      <c r="BK46" s="117" t="s">
        <v>94</v>
      </c>
      <c r="BL46" s="149" t="s">
        <v>94</v>
      </c>
    </row>
    <row r="47" spans="1:64" ht="78.75">
      <c r="A47" s="118" t="s">
        <v>308</v>
      </c>
      <c r="B47" s="39" t="s">
        <v>175</v>
      </c>
      <c r="C47" s="63" t="s">
        <v>93</v>
      </c>
      <c r="D47" s="117" t="s">
        <v>94</v>
      </c>
      <c r="E47" s="76">
        <v>0</v>
      </c>
      <c r="F47" s="76">
        <v>0</v>
      </c>
      <c r="G47" s="76">
        <v>0</v>
      </c>
      <c r="H47" s="76" t="s">
        <v>94</v>
      </c>
      <c r="I47" s="117" t="s">
        <v>94</v>
      </c>
      <c r="J47" s="117" t="s">
        <v>94</v>
      </c>
      <c r="K47" s="76">
        <v>0</v>
      </c>
      <c r="L47" s="76">
        <v>0</v>
      </c>
      <c r="M47" s="76">
        <v>0</v>
      </c>
      <c r="N47" s="76" t="s">
        <v>94</v>
      </c>
      <c r="O47" s="117" t="s">
        <v>94</v>
      </c>
      <c r="P47" s="116" t="s">
        <v>94</v>
      </c>
      <c r="Q47" s="76">
        <v>0</v>
      </c>
      <c r="R47" s="76">
        <v>0</v>
      </c>
      <c r="S47" s="76">
        <v>0</v>
      </c>
      <c r="T47" s="76" t="s">
        <v>94</v>
      </c>
      <c r="U47" s="117" t="s">
        <v>94</v>
      </c>
      <c r="V47" s="117" t="s">
        <v>94</v>
      </c>
      <c r="W47" s="76">
        <v>0</v>
      </c>
      <c r="X47" s="76">
        <v>0</v>
      </c>
      <c r="Y47" s="76">
        <v>0</v>
      </c>
      <c r="Z47" s="76" t="s">
        <v>94</v>
      </c>
      <c r="AA47" s="117" t="s">
        <v>94</v>
      </c>
      <c r="AB47" s="116" t="s">
        <v>94</v>
      </c>
      <c r="AC47" s="76">
        <v>0</v>
      </c>
      <c r="AD47" s="76">
        <v>0</v>
      </c>
      <c r="AE47" s="76">
        <v>0</v>
      </c>
      <c r="AF47" s="76" t="s">
        <v>94</v>
      </c>
      <c r="AG47" s="117" t="s">
        <v>94</v>
      </c>
      <c r="AH47" s="117" t="s">
        <v>94</v>
      </c>
      <c r="AI47" s="76">
        <v>0</v>
      </c>
      <c r="AJ47" s="76">
        <v>0</v>
      </c>
      <c r="AK47" s="76">
        <v>0</v>
      </c>
      <c r="AL47" s="76" t="s">
        <v>94</v>
      </c>
      <c r="AM47" s="117" t="s">
        <v>94</v>
      </c>
      <c r="AN47" s="116" t="s">
        <v>94</v>
      </c>
      <c r="AO47" s="76">
        <v>0</v>
      </c>
      <c r="AP47" s="76">
        <v>0</v>
      </c>
      <c r="AQ47" s="76">
        <v>0</v>
      </c>
      <c r="AR47" s="76" t="s">
        <v>94</v>
      </c>
      <c r="AS47" s="117" t="s">
        <v>94</v>
      </c>
      <c r="AT47" s="117" t="s">
        <v>94</v>
      </c>
      <c r="AU47" s="76">
        <v>0</v>
      </c>
      <c r="AV47" s="76">
        <v>0</v>
      </c>
      <c r="AW47" s="76">
        <v>0</v>
      </c>
      <c r="AX47" s="76" t="s">
        <v>94</v>
      </c>
      <c r="AY47" s="117" t="s">
        <v>94</v>
      </c>
      <c r="AZ47" s="117" t="s">
        <v>94</v>
      </c>
      <c r="BA47" s="76">
        <v>0</v>
      </c>
      <c r="BB47" s="76">
        <v>0</v>
      </c>
      <c r="BC47" s="76">
        <v>5.06</v>
      </c>
      <c r="BD47" s="76" t="s">
        <v>94</v>
      </c>
      <c r="BE47" s="117" t="s">
        <v>94</v>
      </c>
      <c r="BF47" s="117" t="s">
        <v>94</v>
      </c>
      <c r="BG47" s="76">
        <v>0</v>
      </c>
      <c r="BH47" s="76">
        <v>0</v>
      </c>
      <c r="BI47" s="76">
        <v>0</v>
      </c>
      <c r="BJ47" s="76" t="s">
        <v>94</v>
      </c>
      <c r="BK47" s="117" t="s">
        <v>94</v>
      </c>
      <c r="BL47" s="149" t="s">
        <v>583</v>
      </c>
    </row>
    <row r="48" spans="1:64" ht="78.75">
      <c r="A48" s="118" t="s">
        <v>310</v>
      </c>
      <c r="B48" s="39" t="s">
        <v>176</v>
      </c>
      <c r="C48" s="63"/>
      <c r="D48" s="117" t="s">
        <v>94</v>
      </c>
      <c r="E48" s="76">
        <v>0</v>
      </c>
      <c r="F48" s="76">
        <v>0</v>
      </c>
      <c r="G48" s="76">
        <v>0</v>
      </c>
      <c r="H48" s="76" t="s">
        <v>94</v>
      </c>
      <c r="I48" s="117" t="s">
        <v>94</v>
      </c>
      <c r="J48" s="117" t="s">
        <v>94</v>
      </c>
      <c r="K48" s="76">
        <v>0</v>
      </c>
      <c r="L48" s="76">
        <v>0</v>
      </c>
      <c r="M48" s="76">
        <v>0</v>
      </c>
      <c r="N48" s="76" t="s">
        <v>94</v>
      </c>
      <c r="O48" s="117" t="s">
        <v>94</v>
      </c>
      <c r="P48" s="116" t="s">
        <v>94</v>
      </c>
      <c r="Q48" s="76">
        <v>0</v>
      </c>
      <c r="R48" s="76">
        <v>0</v>
      </c>
      <c r="S48" s="76">
        <v>0</v>
      </c>
      <c r="T48" s="76" t="s">
        <v>94</v>
      </c>
      <c r="U48" s="117" t="s">
        <v>94</v>
      </c>
      <c r="V48" s="117" t="s">
        <v>94</v>
      </c>
      <c r="W48" s="76">
        <v>0</v>
      </c>
      <c r="X48" s="76">
        <v>0</v>
      </c>
      <c r="Y48" s="76">
        <v>0</v>
      </c>
      <c r="Z48" s="76" t="s">
        <v>94</v>
      </c>
      <c r="AA48" s="117" t="s">
        <v>94</v>
      </c>
      <c r="AB48" s="116" t="s">
        <v>94</v>
      </c>
      <c r="AC48" s="76">
        <v>0</v>
      </c>
      <c r="AD48" s="76">
        <v>0</v>
      </c>
      <c r="AE48" s="76">
        <v>0</v>
      </c>
      <c r="AF48" s="76" t="s">
        <v>94</v>
      </c>
      <c r="AG48" s="117" t="s">
        <v>94</v>
      </c>
      <c r="AH48" s="117" t="s">
        <v>94</v>
      </c>
      <c r="AI48" s="76">
        <v>0</v>
      </c>
      <c r="AJ48" s="76">
        <v>0</v>
      </c>
      <c r="AK48" s="76">
        <v>0</v>
      </c>
      <c r="AL48" s="76" t="s">
        <v>94</v>
      </c>
      <c r="AM48" s="117" t="s">
        <v>94</v>
      </c>
      <c r="AN48" s="116" t="s">
        <v>94</v>
      </c>
      <c r="AO48" s="76">
        <v>0</v>
      </c>
      <c r="AP48" s="76">
        <v>0</v>
      </c>
      <c r="AQ48" s="76">
        <v>0</v>
      </c>
      <c r="AR48" s="76" t="s">
        <v>94</v>
      </c>
      <c r="AS48" s="117" t="s">
        <v>94</v>
      </c>
      <c r="AT48" s="117" t="s">
        <v>94</v>
      </c>
      <c r="AU48" s="76">
        <v>0</v>
      </c>
      <c r="AV48" s="76">
        <v>0</v>
      </c>
      <c r="AW48" s="76">
        <v>0</v>
      </c>
      <c r="AX48" s="76" t="s">
        <v>94</v>
      </c>
      <c r="AY48" s="117" t="s">
        <v>94</v>
      </c>
      <c r="AZ48" s="117" t="s">
        <v>94</v>
      </c>
      <c r="BA48" s="76">
        <v>0</v>
      </c>
      <c r="BB48" s="76">
        <v>0</v>
      </c>
      <c r="BC48" s="76">
        <v>1.07</v>
      </c>
      <c r="BD48" s="76" t="s">
        <v>94</v>
      </c>
      <c r="BE48" s="117" t="s">
        <v>94</v>
      </c>
      <c r="BF48" s="117" t="s">
        <v>94</v>
      </c>
      <c r="BG48" s="76">
        <v>0</v>
      </c>
      <c r="BH48" s="76">
        <v>0</v>
      </c>
      <c r="BI48" s="76">
        <v>0</v>
      </c>
      <c r="BJ48" s="76" t="s">
        <v>94</v>
      </c>
      <c r="BK48" s="117" t="s">
        <v>94</v>
      </c>
      <c r="BL48" s="149" t="s">
        <v>583</v>
      </c>
    </row>
    <row r="49" spans="1:64" ht="78.75">
      <c r="A49" s="118" t="s">
        <v>312</v>
      </c>
      <c r="B49" s="39" t="s">
        <v>178</v>
      </c>
      <c r="C49" s="63"/>
      <c r="D49" s="117" t="s">
        <v>94</v>
      </c>
      <c r="E49" s="76">
        <v>0</v>
      </c>
      <c r="F49" s="76">
        <v>0</v>
      </c>
      <c r="G49" s="76">
        <v>0</v>
      </c>
      <c r="H49" s="76" t="s">
        <v>94</v>
      </c>
      <c r="I49" s="117" t="s">
        <v>94</v>
      </c>
      <c r="J49" s="117" t="s">
        <v>94</v>
      </c>
      <c r="K49" s="76">
        <v>0</v>
      </c>
      <c r="L49" s="76">
        <v>0</v>
      </c>
      <c r="M49" s="76">
        <v>0</v>
      </c>
      <c r="N49" s="76" t="s">
        <v>94</v>
      </c>
      <c r="O49" s="117" t="s">
        <v>94</v>
      </c>
      <c r="P49" s="116" t="s">
        <v>94</v>
      </c>
      <c r="Q49" s="76">
        <v>0</v>
      </c>
      <c r="R49" s="76">
        <v>0</v>
      </c>
      <c r="S49" s="76">
        <v>0</v>
      </c>
      <c r="T49" s="76" t="s">
        <v>94</v>
      </c>
      <c r="U49" s="117" t="s">
        <v>94</v>
      </c>
      <c r="V49" s="117" t="s">
        <v>94</v>
      </c>
      <c r="W49" s="76">
        <v>0</v>
      </c>
      <c r="X49" s="76">
        <v>0</v>
      </c>
      <c r="Y49" s="76">
        <v>0</v>
      </c>
      <c r="Z49" s="76" t="s">
        <v>94</v>
      </c>
      <c r="AA49" s="117" t="s">
        <v>94</v>
      </c>
      <c r="AB49" s="116" t="s">
        <v>94</v>
      </c>
      <c r="AC49" s="76">
        <v>0</v>
      </c>
      <c r="AD49" s="76">
        <v>0</v>
      </c>
      <c r="AE49" s="76">
        <v>0</v>
      </c>
      <c r="AF49" s="76" t="s">
        <v>94</v>
      </c>
      <c r="AG49" s="117" t="s">
        <v>94</v>
      </c>
      <c r="AH49" s="117" t="s">
        <v>94</v>
      </c>
      <c r="AI49" s="76">
        <v>0</v>
      </c>
      <c r="AJ49" s="76">
        <v>0</v>
      </c>
      <c r="AK49" s="76">
        <v>0</v>
      </c>
      <c r="AL49" s="76" t="s">
        <v>94</v>
      </c>
      <c r="AM49" s="117" t="s">
        <v>94</v>
      </c>
      <c r="AN49" s="116" t="s">
        <v>94</v>
      </c>
      <c r="AO49" s="76">
        <v>0</v>
      </c>
      <c r="AP49" s="76">
        <v>0</v>
      </c>
      <c r="AQ49" s="76">
        <v>0</v>
      </c>
      <c r="AR49" s="76" t="s">
        <v>94</v>
      </c>
      <c r="AS49" s="117" t="s">
        <v>94</v>
      </c>
      <c r="AT49" s="117" t="s">
        <v>94</v>
      </c>
      <c r="AU49" s="76">
        <v>0</v>
      </c>
      <c r="AV49" s="76">
        <v>0</v>
      </c>
      <c r="AW49" s="76">
        <v>0</v>
      </c>
      <c r="AX49" s="76" t="s">
        <v>94</v>
      </c>
      <c r="AY49" s="117" t="s">
        <v>94</v>
      </c>
      <c r="AZ49" s="117" t="s">
        <v>94</v>
      </c>
      <c r="BA49" s="76">
        <v>0</v>
      </c>
      <c r="BB49" s="76">
        <v>0</v>
      </c>
      <c r="BC49" s="76">
        <v>0.9590000000000001</v>
      </c>
      <c r="BD49" s="76" t="s">
        <v>94</v>
      </c>
      <c r="BE49" s="117" t="s">
        <v>94</v>
      </c>
      <c r="BF49" s="117" t="s">
        <v>94</v>
      </c>
      <c r="BG49" s="76">
        <v>0</v>
      </c>
      <c r="BH49" s="76">
        <v>0</v>
      </c>
      <c r="BI49" s="76">
        <v>0</v>
      </c>
      <c r="BJ49" s="76" t="s">
        <v>94</v>
      </c>
      <c r="BK49" s="117" t="s">
        <v>94</v>
      </c>
      <c r="BL49" s="149" t="s">
        <v>583</v>
      </c>
    </row>
    <row r="50" spans="1:64" ht="78.75">
      <c r="A50" s="118" t="s">
        <v>314</v>
      </c>
      <c r="B50" s="39" t="s">
        <v>180</v>
      </c>
      <c r="C50" s="63"/>
      <c r="D50" s="117" t="s">
        <v>94</v>
      </c>
      <c r="E50" s="76">
        <v>0</v>
      </c>
      <c r="F50" s="76">
        <v>0</v>
      </c>
      <c r="G50" s="76">
        <v>0</v>
      </c>
      <c r="H50" s="76" t="s">
        <v>94</v>
      </c>
      <c r="I50" s="117" t="s">
        <v>94</v>
      </c>
      <c r="J50" s="117" t="s">
        <v>94</v>
      </c>
      <c r="K50" s="76">
        <v>0</v>
      </c>
      <c r="L50" s="76">
        <v>0</v>
      </c>
      <c r="M50" s="76">
        <v>0</v>
      </c>
      <c r="N50" s="76" t="s">
        <v>94</v>
      </c>
      <c r="O50" s="117" t="s">
        <v>94</v>
      </c>
      <c r="P50" s="116" t="s">
        <v>94</v>
      </c>
      <c r="Q50" s="76">
        <v>0</v>
      </c>
      <c r="R50" s="76">
        <v>0</v>
      </c>
      <c r="S50" s="76">
        <v>0</v>
      </c>
      <c r="T50" s="76" t="s">
        <v>94</v>
      </c>
      <c r="U50" s="117" t="s">
        <v>94</v>
      </c>
      <c r="V50" s="117" t="s">
        <v>94</v>
      </c>
      <c r="W50" s="76">
        <v>0</v>
      </c>
      <c r="X50" s="76">
        <v>0</v>
      </c>
      <c r="Y50" s="76">
        <v>0</v>
      </c>
      <c r="Z50" s="76" t="s">
        <v>94</v>
      </c>
      <c r="AA50" s="117" t="s">
        <v>94</v>
      </c>
      <c r="AB50" s="116" t="s">
        <v>94</v>
      </c>
      <c r="AC50" s="76">
        <v>0</v>
      </c>
      <c r="AD50" s="76">
        <v>0</v>
      </c>
      <c r="AE50" s="76">
        <v>0</v>
      </c>
      <c r="AF50" s="76" t="s">
        <v>94</v>
      </c>
      <c r="AG50" s="117" t="s">
        <v>94</v>
      </c>
      <c r="AH50" s="117" t="s">
        <v>94</v>
      </c>
      <c r="AI50" s="76">
        <v>0</v>
      </c>
      <c r="AJ50" s="76">
        <v>0</v>
      </c>
      <c r="AK50" s="76">
        <v>0</v>
      </c>
      <c r="AL50" s="76" t="s">
        <v>94</v>
      </c>
      <c r="AM50" s="117" t="s">
        <v>94</v>
      </c>
      <c r="AN50" s="116" t="s">
        <v>94</v>
      </c>
      <c r="AO50" s="76">
        <v>0</v>
      </c>
      <c r="AP50" s="76">
        <v>0</v>
      </c>
      <c r="AQ50" s="76">
        <v>0</v>
      </c>
      <c r="AR50" s="76" t="s">
        <v>94</v>
      </c>
      <c r="AS50" s="117" t="s">
        <v>94</v>
      </c>
      <c r="AT50" s="117" t="s">
        <v>94</v>
      </c>
      <c r="AU50" s="76">
        <v>0</v>
      </c>
      <c r="AV50" s="76">
        <v>0</v>
      </c>
      <c r="AW50" s="76">
        <v>0</v>
      </c>
      <c r="AX50" s="76" t="s">
        <v>94</v>
      </c>
      <c r="AY50" s="117" t="s">
        <v>94</v>
      </c>
      <c r="AZ50" s="117" t="s">
        <v>94</v>
      </c>
      <c r="BA50" s="76">
        <v>0</v>
      </c>
      <c r="BB50" s="76">
        <v>0</v>
      </c>
      <c r="BC50" s="76">
        <v>2.37</v>
      </c>
      <c r="BD50" s="76" t="s">
        <v>94</v>
      </c>
      <c r="BE50" s="117" t="s">
        <v>94</v>
      </c>
      <c r="BF50" s="117" t="s">
        <v>94</v>
      </c>
      <c r="BG50" s="76">
        <v>0</v>
      </c>
      <c r="BH50" s="76">
        <v>0</v>
      </c>
      <c r="BI50" s="76">
        <v>0</v>
      </c>
      <c r="BJ50" s="76" t="s">
        <v>94</v>
      </c>
      <c r="BK50" s="117" t="s">
        <v>94</v>
      </c>
      <c r="BL50" s="149" t="s">
        <v>583</v>
      </c>
    </row>
    <row r="51" spans="1:64" ht="78.75">
      <c r="A51" s="118" t="s">
        <v>315</v>
      </c>
      <c r="B51" s="39" t="s">
        <v>182</v>
      </c>
      <c r="C51" s="63"/>
      <c r="D51" s="117" t="s">
        <v>94</v>
      </c>
      <c r="E51" s="76">
        <v>0</v>
      </c>
      <c r="F51" s="76">
        <v>0</v>
      </c>
      <c r="G51" s="76">
        <v>0</v>
      </c>
      <c r="H51" s="76" t="s">
        <v>94</v>
      </c>
      <c r="I51" s="117" t="s">
        <v>94</v>
      </c>
      <c r="J51" s="117" t="s">
        <v>94</v>
      </c>
      <c r="K51" s="76">
        <v>0</v>
      </c>
      <c r="L51" s="76">
        <v>0</v>
      </c>
      <c r="M51" s="76">
        <v>0</v>
      </c>
      <c r="N51" s="76" t="s">
        <v>94</v>
      </c>
      <c r="O51" s="117" t="s">
        <v>94</v>
      </c>
      <c r="P51" s="116" t="s">
        <v>94</v>
      </c>
      <c r="Q51" s="76">
        <v>0</v>
      </c>
      <c r="R51" s="76">
        <v>0</v>
      </c>
      <c r="S51" s="76">
        <v>0</v>
      </c>
      <c r="T51" s="76" t="s">
        <v>94</v>
      </c>
      <c r="U51" s="117" t="s">
        <v>94</v>
      </c>
      <c r="V51" s="117" t="s">
        <v>94</v>
      </c>
      <c r="W51" s="76">
        <v>0</v>
      </c>
      <c r="X51" s="76">
        <v>0</v>
      </c>
      <c r="Y51" s="76">
        <v>0</v>
      </c>
      <c r="Z51" s="76" t="s">
        <v>94</v>
      </c>
      <c r="AA51" s="117" t="s">
        <v>94</v>
      </c>
      <c r="AB51" s="116" t="s">
        <v>94</v>
      </c>
      <c r="AC51" s="76">
        <v>0</v>
      </c>
      <c r="AD51" s="76">
        <v>0</v>
      </c>
      <c r="AE51" s="76">
        <v>0</v>
      </c>
      <c r="AF51" s="76" t="s">
        <v>94</v>
      </c>
      <c r="AG51" s="117" t="s">
        <v>94</v>
      </c>
      <c r="AH51" s="117" t="s">
        <v>94</v>
      </c>
      <c r="AI51" s="76">
        <v>0</v>
      </c>
      <c r="AJ51" s="76">
        <v>0</v>
      </c>
      <c r="AK51" s="76">
        <v>0</v>
      </c>
      <c r="AL51" s="76" t="s">
        <v>94</v>
      </c>
      <c r="AM51" s="117" t="s">
        <v>94</v>
      </c>
      <c r="AN51" s="116" t="s">
        <v>94</v>
      </c>
      <c r="AO51" s="76">
        <v>0</v>
      </c>
      <c r="AP51" s="76">
        <v>0</v>
      </c>
      <c r="AQ51" s="76">
        <v>0</v>
      </c>
      <c r="AR51" s="76" t="s">
        <v>94</v>
      </c>
      <c r="AS51" s="117" t="s">
        <v>94</v>
      </c>
      <c r="AT51" s="117" t="s">
        <v>94</v>
      </c>
      <c r="AU51" s="76">
        <v>0</v>
      </c>
      <c r="AV51" s="76">
        <v>0</v>
      </c>
      <c r="AW51" s="76">
        <v>0</v>
      </c>
      <c r="AX51" s="76" t="s">
        <v>94</v>
      </c>
      <c r="AY51" s="117" t="s">
        <v>94</v>
      </c>
      <c r="AZ51" s="117" t="s">
        <v>94</v>
      </c>
      <c r="BA51" s="76">
        <v>0</v>
      </c>
      <c r="BB51" s="76">
        <v>0</v>
      </c>
      <c r="BC51" s="76">
        <v>0.83</v>
      </c>
      <c r="BD51" s="76" t="s">
        <v>94</v>
      </c>
      <c r="BE51" s="117" t="s">
        <v>94</v>
      </c>
      <c r="BF51" s="117" t="s">
        <v>94</v>
      </c>
      <c r="BG51" s="76">
        <v>0</v>
      </c>
      <c r="BH51" s="76">
        <v>0</v>
      </c>
      <c r="BI51" s="76">
        <v>0</v>
      </c>
      <c r="BJ51" s="76" t="s">
        <v>94</v>
      </c>
      <c r="BK51" s="117" t="s">
        <v>94</v>
      </c>
      <c r="BL51" s="149" t="s">
        <v>583</v>
      </c>
    </row>
    <row r="52" spans="1:64" ht="47.25">
      <c r="A52" s="29" t="s">
        <v>114</v>
      </c>
      <c r="B52" s="28" t="s">
        <v>115</v>
      </c>
      <c r="C52" s="67" t="s">
        <v>93</v>
      </c>
      <c r="D52" s="116" t="s">
        <v>580</v>
      </c>
      <c r="E52" s="73">
        <v>1.2</v>
      </c>
      <c r="F52" s="73">
        <v>0</v>
      </c>
      <c r="G52" s="73">
        <v>1.904</v>
      </c>
      <c r="H52" s="73" t="s">
        <v>94</v>
      </c>
      <c r="I52" s="116" t="s">
        <v>94</v>
      </c>
      <c r="J52" s="116" t="s">
        <v>580</v>
      </c>
      <c r="K52" s="73">
        <v>1.2</v>
      </c>
      <c r="L52" s="73">
        <v>0</v>
      </c>
      <c r="M52" s="73">
        <v>1.9</v>
      </c>
      <c r="N52" s="116" t="s">
        <v>94</v>
      </c>
      <c r="O52" s="116" t="s">
        <v>94</v>
      </c>
      <c r="P52" s="116" t="s">
        <v>580</v>
      </c>
      <c r="Q52" s="73">
        <v>1.2</v>
      </c>
      <c r="R52" s="73">
        <v>0</v>
      </c>
      <c r="S52" s="73">
        <v>0</v>
      </c>
      <c r="T52" s="73" t="s">
        <v>94</v>
      </c>
      <c r="U52" s="116" t="s">
        <v>94</v>
      </c>
      <c r="V52" s="116" t="s">
        <v>580</v>
      </c>
      <c r="W52" s="73">
        <v>1.2</v>
      </c>
      <c r="X52" s="73">
        <v>0</v>
      </c>
      <c r="Y52" s="73">
        <v>0</v>
      </c>
      <c r="Z52" s="73" t="s">
        <v>94</v>
      </c>
      <c r="AA52" s="116" t="s">
        <v>94</v>
      </c>
      <c r="AB52" s="116" t="s">
        <v>580</v>
      </c>
      <c r="AC52" s="73">
        <v>0.8</v>
      </c>
      <c r="AD52" s="73">
        <v>0</v>
      </c>
      <c r="AE52" s="73">
        <v>2.36</v>
      </c>
      <c r="AF52" s="73" t="s">
        <v>94</v>
      </c>
      <c r="AG52" s="116" t="s">
        <v>94</v>
      </c>
      <c r="AH52" s="116" t="s">
        <v>580</v>
      </c>
      <c r="AI52" s="73">
        <v>0.8</v>
      </c>
      <c r="AJ52" s="73">
        <v>0.8</v>
      </c>
      <c r="AK52" s="73">
        <v>2.36</v>
      </c>
      <c r="AL52" s="73" t="s">
        <v>94</v>
      </c>
      <c r="AM52" s="116" t="s">
        <v>94</v>
      </c>
      <c r="AN52" s="116" t="s">
        <v>580</v>
      </c>
      <c r="AO52" s="73">
        <v>0.8</v>
      </c>
      <c r="AP52" s="73">
        <v>0</v>
      </c>
      <c r="AQ52" s="73">
        <v>0</v>
      </c>
      <c r="AR52" s="73" t="s">
        <v>94</v>
      </c>
      <c r="AS52" s="116" t="s">
        <v>94</v>
      </c>
      <c r="AT52" s="116" t="s">
        <v>580</v>
      </c>
      <c r="AU52" s="73">
        <v>0.8</v>
      </c>
      <c r="AV52" s="73">
        <v>0</v>
      </c>
      <c r="AW52" s="73">
        <v>0</v>
      </c>
      <c r="AX52" s="73" t="s">
        <v>94</v>
      </c>
      <c r="AY52" s="116" t="s">
        <v>94</v>
      </c>
      <c r="AZ52" s="116" t="s">
        <v>94</v>
      </c>
      <c r="BA52" s="73">
        <v>0</v>
      </c>
      <c r="BB52" s="73">
        <v>0</v>
      </c>
      <c r="BC52" s="73">
        <v>0</v>
      </c>
      <c r="BD52" s="73" t="s">
        <v>94</v>
      </c>
      <c r="BE52" s="116" t="s">
        <v>94</v>
      </c>
      <c r="BF52" s="116" t="s">
        <v>94</v>
      </c>
      <c r="BG52" s="73">
        <v>0</v>
      </c>
      <c r="BH52" s="73">
        <v>0</v>
      </c>
      <c r="BI52" s="73">
        <v>0</v>
      </c>
      <c r="BJ52" s="73" t="s">
        <v>94</v>
      </c>
      <c r="BK52" s="116" t="s">
        <v>94</v>
      </c>
      <c r="BL52" s="68" t="s">
        <v>316</v>
      </c>
    </row>
    <row r="53" spans="1:64" ht="47.25">
      <c r="A53" s="30" t="s">
        <v>116</v>
      </c>
      <c r="B53" s="31" t="s">
        <v>117</v>
      </c>
      <c r="C53" s="63" t="s">
        <v>93</v>
      </c>
      <c r="D53" s="117" t="s">
        <v>94</v>
      </c>
      <c r="E53" s="76">
        <v>0</v>
      </c>
      <c r="F53" s="76">
        <v>0</v>
      </c>
      <c r="G53" s="76">
        <v>1.904</v>
      </c>
      <c r="H53" s="76" t="s">
        <v>94</v>
      </c>
      <c r="I53" s="117" t="s">
        <v>94</v>
      </c>
      <c r="J53" s="116" t="s">
        <v>94</v>
      </c>
      <c r="K53" s="76">
        <v>0</v>
      </c>
      <c r="L53" s="76">
        <v>0</v>
      </c>
      <c r="M53" s="76">
        <v>0</v>
      </c>
      <c r="N53" s="76" t="s">
        <v>94</v>
      </c>
      <c r="O53" s="117" t="s">
        <v>94</v>
      </c>
      <c r="P53" s="116" t="s">
        <v>94</v>
      </c>
      <c r="Q53" s="76">
        <v>0</v>
      </c>
      <c r="R53" s="76">
        <v>0</v>
      </c>
      <c r="S53" s="76">
        <v>0</v>
      </c>
      <c r="T53" s="76" t="s">
        <v>94</v>
      </c>
      <c r="U53" s="117" t="s">
        <v>94</v>
      </c>
      <c r="V53" s="117" t="s">
        <v>94</v>
      </c>
      <c r="W53" s="76">
        <v>0</v>
      </c>
      <c r="X53" s="76">
        <v>0</v>
      </c>
      <c r="Y53" s="76">
        <v>0</v>
      </c>
      <c r="Z53" s="76" t="s">
        <v>94</v>
      </c>
      <c r="AA53" s="117" t="s">
        <v>94</v>
      </c>
      <c r="AB53" s="116" t="s">
        <v>94</v>
      </c>
      <c r="AC53" s="76">
        <v>0</v>
      </c>
      <c r="AD53" s="76">
        <v>0</v>
      </c>
      <c r="AE53" s="76">
        <v>0</v>
      </c>
      <c r="AF53" s="76" t="s">
        <v>94</v>
      </c>
      <c r="AG53" s="117" t="s">
        <v>94</v>
      </c>
      <c r="AH53" s="117" t="s">
        <v>94</v>
      </c>
      <c r="AI53" s="76">
        <v>0</v>
      </c>
      <c r="AJ53" s="76">
        <v>0</v>
      </c>
      <c r="AK53" s="76">
        <v>0</v>
      </c>
      <c r="AL53" s="76" t="s">
        <v>94</v>
      </c>
      <c r="AM53" s="117" t="s">
        <v>94</v>
      </c>
      <c r="AN53" s="116" t="s">
        <v>94</v>
      </c>
      <c r="AO53" s="76">
        <v>0</v>
      </c>
      <c r="AP53" s="76">
        <v>0</v>
      </c>
      <c r="AQ53" s="76">
        <v>0</v>
      </c>
      <c r="AR53" s="76" t="s">
        <v>94</v>
      </c>
      <c r="AS53" s="117" t="s">
        <v>94</v>
      </c>
      <c r="AT53" s="117" t="s">
        <v>94</v>
      </c>
      <c r="AU53" s="76">
        <v>0</v>
      </c>
      <c r="AV53" s="76">
        <v>0</v>
      </c>
      <c r="AW53" s="76">
        <v>0</v>
      </c>
      <c r="AX53" s="76" t="s">
        <v>94</v>
      </c>
      <c r="AY53" s="117" t="s">
        <v>94</v>
      </c>
      <c r="AZ53" s="117" t="s">
        <v>94</v>
      </c>
      <c r="BA53" s="76">
        <v>0</v>
      </c>
      <c r="BB53" s="76">
        <v>0</v>
      </c>
      <c r="BC53" s="76">
        <v>0</v>
      </c>
      <c r="BD53" s="76" t="s">
        <v>94</v>
      </c>
      <c r="BE53" s="117" t="s">
        <v>94</v>
      </c>
      <c r="BF53" s="117" t="s">
        <v>94</v>
      </c>
      <c r="BG53" s="76">
        <v>0</v>
      </c>
      <c r="BH53" s="76">
        <v>0</v>
      </c>
      <c r="BI53" s="76">
        <v>0</v>
      </c>
      <c r="BJ53" s="76" t="s">
        <v>94</v>
      </c>
      <c r="BK53" s="117" t="s">
        <v>94</v>
      </c>
      <c r="BL53" s="68" t="s">
        <v>316</v>
      </c>
    </row>
    <row r="54" spans="1:64" ht="31.5">
      <c r="A54" s="30" t="s">
        <v>118</v>
      </c>
      <c r="B54" s="31" t="s">
        <v>521</v>
      </c>
      <c r="C54" s="63" t="s">
        <v>93</v>
      </c>
      <c r="D54" s="116" t="s">
        <v>580</v>
      </c>
      <c r="E54" s="76">
        <v>1.2</v>
      </c>
      <c r="F54" s="76">
        <v>0</v>
      </c>
      <c r="G54" s="76">
        <v>0</v>
      </c>
      <c r="H54" s="76" t="s">
        <v>94</v>
      </c>
      <c r="I54" s="117" t="s">
        <v>94</v>
      </c>
      <c r="J54" s="116" t="s">
        <v>580</v>
      </c>
      <c r="K54" s="76">
        <v>1.2</v>
      </c>
      <c r="L54" s="76">
        <v>0</v>
      </c>
      <c r="M54" s="76">
        <v>1.9</v>
      </c>
      <c r="N54" s="116" t="s">
        <v>94</v>
      </c>
      <c r="O54" s="117" t="s">
        <v>94</v>
      </c>
      <c r="P54" s="116" t="s">
        <v>580</v>
      </c>
      <c r="Q54" s="76">
        <v>1.2</v>
      </c>
      <c r="R54" s="76">
        <v>0</v>
      </c>
      <c r="S54" s="76">
        <v>0</v>
      </c>
      <c r="T54" s="76" t="s">
        <v>94</v>
      </c>
      <c r="U54" s="117" t="s">
        <v>94</v>
      </c>
      <c r="V54" s="116" t="s">
        <v>580</v>
      </c>
      <c r="W54" s="76">
        <v>1.2</v>
      </c>
      <c r="X54" s="76">
        <v>0</v>
      </c>
      <c r="Y54" s="76">
        <v>0</v>
      </c>
      <c r="Z54" s="76" t="s">
        <v>94</v>
      </c>
      <c r="AA54" s="117" t="s">
        <v>94</v>
      </c>
      <c r="AB54" s="116" t="s">
        <v>94</v>
      </c>
      <c r="AC54" s="76">
        <v>0</v>
      </c>
      <c r="AD54" s="76">
        <v>0</v>
      </c>
      <c r="AE54" s="76">
        <v>0</v>
      </c>
      <c r="AF54" s="76" t="s">
        <v>94</v>
      </c>
      <c r="AG54" s="117" t="s">
        <v>94</v>
      </c>
      <c r="AH54" s="117" t="s">
        <v>94</v>
      </c>
      <c r="AI54" s="76">
        <v>0</v>
      </c>
      <c r="AJ54" s="76">
        <v>0</v>
      </c>
      <c r="AK54" s="76">
        <v>0</v>
      </c>
      <c r="AL54" s="76" t="s">
        <v>94</v>
      </c>
      <c r="AM54" s="117" t="s">
        <v>94</v>
      </c>
      <c r="AN54" s="116" t="s">
        <v>94</v>
      </c>
      <c r="AO54" s="76">
        <v>0</v>
      </c>
      <c r="AP54" s="76">
        <v>0</v>
      </c>
      <c r="AQ54" s="76">
        <v>0</v>
      </c>
      <c r="AR54" s="76" t="s">
        <v>94</v>
      </c>
      <c r="AS54" s="117" t="s">
        <v>94</v>
      </c>
      <c r="AT54" s="117" t="s">
        <v>94</v>
      </c>
      <c r="AU54" s="76">
        <v>0</v>
      </c>
      <c r="AV54" s="76">
        <v>0</v>
      </c>
      <c r="AW54" s="76">
        <v>0</v>
      </c>
      <c r="AX54" s="76" t="s">
        <v>94</v>
      </c>
      <c r="AY54" s="117" t="s">
        <v>94</v>
      </c>
      <c r="AZ54" s="117" t="s">
        <v>94</v>
      </c>
      <c r="BA54" s="76">
        <v>0</v>
      </c>
      <c r="BB54" s="76">
        <v>0</v>
      </c>
      <c r="BC54" s="76">
        <v>0</v>
      </c>
      <c r="BD54" s="76" t="s">
        <v>94</v>
      </c>
      <c r="BE54" s="117" t="s">
        <v>94</v>
      </c>
      <c r="BF54" s="117" t="s">
        <v>94</v>
      </c>
      <c r="BG54" s="76">
        <v>0</v>
      </c>
      <c r="BH54" s="76">
        <v>0</v>
      </c>
      <c r="BI54" s="76">
        <v>0</v>
      </c>
      <c r="BJ54" s="76" t="s">
        <v>94</v>
      </c>
      <c r="BK54" s="117" t="s">
        <v>94</v>
      </c>
      <c r="BL54" s="68" t="s">
        <v>316</v>
      </c>
    </row>
    <row r="55" spans="1:64" ht="47.25">
      <c r="A55" s="30" t="s">
        <v>318</v>
      </c>
      <c r="B55" s="31" t="s">
        <v>319</v>
      </c>
      <c r="C55" s="63" t="s">
        <v>93</v>
      </c>
      <c r="D55" s="117" t="s">
        <v>94</v>
      </c>
      <c r="E55" s="76">
        <v>0</v>
      </c>
      <c r="F55" s="76">
        <v>0</v>
      </c>
      <c r="G55" s="76">
        <v>0</v>
      </c>
      <c r="H55" s="76" t="s">
        <v>94</v>
      </c>
      <c r="I55" s="117" t="s">
        <v>94</v>
      </c>
      <c r="J55" s="116" t="s">
        <v>94</v>
      </c>
      <c r="K55" s="76">
        <v>0</v>
      </c>
      <c r="L55" s="76">
        <v>0</v>
      </c>
      <c r="M55" s="76">
        <v>0</v>
      </c>
      <c r="N55" s="76" t="s">
        <v>94</v>
      </c>
      <c r="O55" s="117" t="s">
        <v>94</v>
      </c>
      <c r="P55" s="116" t="s">
        <v>94</v>
      </c>
      <c r="Q55" s="76">
        <v>0</v>
      </c>
      <c r="R55" s="76">
        <v>0</v>
      </c>
      <c r="S55" s="76">
        <v>0</v>
      </c>
      <c r="T55" s="76" t="s">
        <v>94</v>
      </c>
      <c r="U55" s="117" t="s">
        <v>94</v>
      </c>
      <c r="V55" s="117" t="s">
        <v>94</v>
      </c>
      <c r="W55" s="76">
        <v>0</v>
      </c>
      <c r="X55" s="76">
        <v>0</v>
      </c>
      <c r="Y55" s="76">
        <v>0</v>
      </c>
      <c r="Z55" s="76" t="s">
        <v>94</v>
      </c>
      <c r="AA55" s="117" t="s">
        <v>94</v>
      </c>
      <c r="AB55" s="116" t="s">
        <v>580</v>
      </c>
      <c r="AC55" s="76">
        <v>0</v>
      </c>
      <c r="AD55" s="76">
        <v>0</v>
      </c>
      <c r="AE55" s="76">
        <v>2.36</v>
      </c>
      <c r="AF55" s="76" t="s">
        <v>94</v>
      </c>
      <c r="AG55" s="117" t="s">
        <v>94</v>
      </c>
      <c r="AH55" s="116" t="s">
        <v>580</v>
      </c>
      <c r="AI55" s="76">
        <v>0</v>
      </c>
      <c r="AJ55" s="76">
        <v>0</v>
      </c>
      <c r="AK55" s="76">
        <v>2.36</v>
      </c>
      <c r="AL55" s="76" t="s">
        <v>94</v>
      </c>
      <c r="AM55" s="117" t="s">
        <v>94</v>
      </c>
      <c r="AN55" s="116" t="s">
        <v>94</v>
      </c>
      <c r="AO55" s="76">
        <v>0</v>
      </c>
      <c r="AP55" s="76">
        <v>0</v>
      </c>
      <c r="AQ55" s="76">
        <v>0</v>
      </c>
      <c r="AR55" s="76" t="s">
        <v>94</v>
      </c>
      <c r="AS55" s="117" t="s">
        <v>94</v>
      </c>
      <c r="AT55" s="117" t="s">
        <v>94</v>
      </c>
      <c r="AU55" s="76">
        <v>0</v>
      </c>
      <c r="AV55" s="76">
        <v>0</v>
      </c>
      <c r="AW55" s="76">
        <v>0</v>
      </c>
      <c r="AX55" s="76" t="s">
        <v>94</v>
      </c>
      <c r="AY55" s="117" t="s">
        <v>94</v>
      </c>
      <c r="AZ55" s="117" t="s">
        <v>94</v>
      </c>
      <c r="BA55" s="76">
        <v>0</v>
      </c>
      <c r="BB55" s="76">
        <v>0</v>
      </c>
      <c r="BC55" s="76">
        <v>0</v>
      </c>
      <c r="BD55" s="76" t="s">
        <v>94</v>
      </c>
      <c r="BE55" s="117" t="s">
        <v>94</v>
      </c>
      <c r="BF55" s="117" t="s">
        <v>94</v>
      </c>
      <c r="BG55" s="76">
        <v>0</v>
      </c>
      <c r="BH55" s="76">
        <v>0</v>
      </c>
      <c r="BI55" s="76">
        <v>0</v>
      </c>
      <c r="BJ55" s="76" t="s">
        <v>94</v>
      </c>
      <c r="BK55" s="117" t="s">
        <v>94</v>
      </c>
      <c r="BL55" s="68" t="s">
        <v>316</v>
      </c>
    </row>
    <row r="56" spans="1:64" ht="31.5">
      <c r="A56" s="30" t="s">
        <v>320</v>
      </c>
      <c r="B56" s="31" t="s">
        <v>321</v>
      </c>
      <c r="C56" s="63" t="s">
        <v>93</v>
      </c>
      <c r="D56" s="117" t="s">
        <v>94</v>
      </c>
      <c r="E56" s="76">
        <v>0</v>
      </c>
      <c r="F56" s="76">
        <v>0</v>
      </c>
      <c r="G56" s="76">
        <v>0</v>
      </c>
      <c r="H56" s="76" t="s">
        <v>94</v>
      </c>
      <c r="I56" s="117" t="s">
        <v>94</v>
      </c>
      <c r="J56" s="117" t="s">
        <v>94</v>
      </c>
      <c r="K56" s="76">
        <v>0</v>
      </c>
      <c r="L56" s="76">
        <v>0</v>
      </c>
      <c r="M56" s="76">
        <v>0</v>
      </c>
      <c r="N56" s="76" t="s">
        <v>94</v>
      </c>
      <c r="O56" s="117" t="s">
        <v>94</v>
      </c>
      <c r="P56" s="116" t="s">
        <v>94</v>
      </c>
      <c r="Q56" s="76">
        <v>0</v>
      </c>
      <c r="R56" s="76">
        <v>0</v>
      </c>
      <c r="S56" s="76">
        <v>0</v>
      </c>
      <c r="T56" s="76" t="s">
        <v>94</v>
      </c>
      <c r="U56" s="117" t="s">
        <v>94</v>
      </c>
      <c r="V56" s="117" t="s">
        <v>94</v>
      </c>
      <c r="W56" s="76">
        <v>0</v>
      </c>
      <c r="X56" s="76">
        <v>0</v>
      </c>
      <c r="Y56" s="76">
        <v>0</v>
      </c>
      <c r="Z56" s="76" t="s">
        <v>94</v>
      </c>
      <c r="AA56" s="117" t="s">
        <v>94</v>
      </c>
      <c r="AB56" s="116" t="s">
        <v>580</v>
      </c>
      <c r="AC56" s="76">
        <v>0.8</v>
      </c>
      <c r="AD56" s="76">
        <v>0</v>
      </c>
      <c r="AE56" s="76">
        <v>0</v>
      </c>
      <c r="AF56" s="76" t="s">
        <v>94</v>
      </c>
      <c r="AG56" s="117" t="s">
        <v>94</v>
      </c>
      <c r="AH56" s="116" t="s">
        <v>580</v>
      </c>
      <c r="AI56" s="116" t="s">
        <v>586</v>
      </c>
      <c r="AJ56" s="76">
        <v>0</v>
      </c>
      <c r="AK56" s="76">
        <v>0</v>
      </c>
      <c r="AL56" s="76" t="s">
        <v>94</v>
      </c>
      <c r="AM56" s="117" t="s">
        <v>94</v>
      </c>
      <c r="AN56" s="116" t="s">
        <v>94</v>
      </c>
      <c r="AO56" s="76">
        <v>0</v>
      </c>
      <c r="AP56" s="76">
        <v>0</v>
      </c>
      <c r="AQ56" s="76">
        <v>0</v>
      </c>
      <c r="AR56" s="76" t="s">
        <v>94</v>
      </c>
      <c r="AS56" s="117" t="s">
        <v>94</v>
      </c>
      <c r="AT56" s="117" t="s">
        <v>94</v>
      </c>
      <c r="AU56" s="76">
        <v>0</v>
      </c>
      <c r="AV56" s="76">
        <v>0</v>
      </c>
      <c r="AW56" s="76">
        <v>0</v>
      </c>
      <c r="AX56" s="76" t="s">
        <v>94</v>
      </c>
      <c r="AY56" s="117" t="s">
        <v>94</v>
      </c>
      <c r="AZ56" s="117" t="s">
        <v>94</v>
      </c>
      <c r="BA56" s="76">
        <v>0</v>
      </c>
      <c r="BB56" s="76">
        <v>0</v>
      </c>
      <c r="BC56" s="76">
        <v>0</v>
      </c>
      <c r="BD56" s="76" t="s">
        <v>94</v>
      </c>
      <c r="BE56" s="117" t="s">
        <v>94</v>
      </c>
      <c r="BF56" s="117" t="s">
        <v>94</v>
      </c>
      <c r="BG56" s="76">
        <v>0</v>
      </c>
      <c r="BH56" s="76">
        <v>0</v>
      </c>
      <c r="BI56" s="76">
        <v>0</v>
      </c>
      <c r="BJ56" s="76" t="s">
        <v>94</v>
      </c>
      <c r="BK56" s="117" t="s">
        <v>94</v>
      </c>
      <c r="BL56" s="68" t="s">
        <v>316</v>
      </c>
    </row>
    <row r="57" spans="1:64" ht="31.5">
      <c r="A57" s="30" t="s">
        <v>322</v>
      </c>
      <c r="B57" s="31" t="s">
        <v>321</v>
      </c>
      <c r="C57" s="63"/>
      <c r="D57" s="117" t="s">
        <v>94</v>
      </c>
      <c r="E57" s="76">
        <v>0</v>
      </c>
      <c r="F57" s="76">
        <v>0</v>
      </c>
      <c r="G57" s="76">
        <v>0</v>
      </c>
      <c r="H57" s="76" t="s">
        <v>94</v>
      </c>
      <c r="I57" s="117" t="s">
        <v>94</v>
      </c>
      <c r="J57" s="117" t="s">
        <v>94</v>
      </c>
      <c r="K57" s="76">
        <v>0</v>
      </c>
      <c r="L57" s="76">
        <v>0</v>
      </c>
      <c r="M57" s="76">
        <v>0</v>
      </c>
      <c r="N57" s="76" t="s">
        <v>94</v>
      </c>
      <c r="O57" s="117" t="s">
        <v>94</v>
      </c>
      <c r="P57" s="116" t="s">
        <v>94</v>
      </c>
      <c r="Q57" s="76">
        <v>0</v>
      </c>
      <c r="R57" s="76">
        <v>0</v>
      </c>
      <c r="S57" s="76">
        <v>0</v>
      </c>
      <c r="T57" s="76" t="s">
        <v>94</v>
      </c>
      <c r="U57" s="117" t="s">
        <v>94</v>
      </c>
      <c r="V57" s="117" t="s">
        <v>94</v>
      </c>
      <c r="W57" s="76">
        <v>0</v>
      </c>
      <c r="X57" s="76">
        <v>0</v>
      </c>
      <c r="Y57" s="76">
        <v>0</v>
      </c>
      <c r="Z57" s="76" t="s">
        <v>94</v>
      </c>
      <c r="AA57" s="117" t="s">
        <v>94</v>
      </c>
      <c r="AB57" s="116" t="s">
        <v>94</v>
      </c>
      <c r="AC57" s="76">
        <v>0</v>
      </c>
      <c r="AD57" s="76">
        <v>0</v>
      </c>
      <c r="AE57" s="76">
        <v>0</v>
      </c>
      <c r="AF57" s="76" t="s">
        <v>94</v>
      </c>
      <c r="AG57" s="117" t="s">
        <v>94</v>
      </c>
      <c r="AH57" s="117" t="s">
        <v>94</v>
      </c>
      <c r="AI57" s="76">
        <v>0</v>
      </c>
      <c r="AJ57" s="76">
        <v>0</v>
      </c>
      <c r="AK57" s="76">
        <v>0</v>
      </c>
      <c r="AL57" s="76" t="s">
        <v>94</v>
      </c>
      <c r="AM57" s="117" t="s">
        <v>94</v>
      </c>
      <c r="AN57" s="116" t="s">
        <v>580</v>
      </c>
      <c r="AO57" s="76">
        <v>0.8</v>
      </c>
      <c r="AP57" s="76">
        <v>0</v>
      </c>
      <c r="AQ57" s="76">
        <v>0</v>
      </c>
      <c r="AR57" s="76" t="s">
        <v>94</v>
      </c>
      <c r="AS57" s="117" t="s">
        <v>94</v>
      </c>
      <c r="AT57" s="116" t="s">
        <v>580</v>
      </c>
      <c r="AU57" s="76">
        <v>0.8</v>
      </c>
      <c r="AV57" s="76">
        <v>0</v>
      </c>
      <c r="AW57" s="76">
        <v>0</v>
      </c>
      <c r="AX57" s="76" t="s">
        <v>94</v>
      </c>
      <c r="AY57" s="117" t="s">
        <v>94</v>
      </c>
      <c r="AZ57" s="117" t="s">
        <v>94</v>
      </c>
      <c r="BA57" s="76">
        <v>0</v>
      </c>
      <c r="BB57" s="76">
        <v>0</v>
      </c>
      <c r="BC57" s="76">
        <v>0</v>
      </c>
      <c r="BD57" s="76" t="s">
        <v>94</v>
      </c>
      <c r="BE57" s="117" t="s">
        <v>94</v>
      </c>
      <c r="BF57" s="117" t="s">
        <v>94</v>
      </c>
      <c r="BG57" s="76">
        <v>0</v>
      </c>
      <c r="BH57" s="76">
        <v>0</v>
      </c>
      <c r="BI57" s="76">
        <v>0</v>
      </c>
      <c r="BJ57" s="76" t="s">
        <v>94</v>
      </c>
      <c r="BK57" s="117" t="s">
        <v>94</v>
      </c>
      <c r="BL57" s="68" t="s">
        <v>316</v>
      </c>
    </row>
    <row r="58" spans="1:64" ht="31.5">
      <c r="A58" s="15" t="s">
        <v>120</v>
      </c>
      <c r="B58" s="25" t="s">
        <v>121</v>
      </c>
      <c r="C58" s="63" t="s">
        <v>93</v>
      </c>
      <c r="D58" s="116" t="s">
        <v>580</v>
      </c>
      <c r="E58" s="76">
        <v>0</v>
      </c>
      <c r="F58" s="76">
        <v>0</v>
      </c>
      <c r="G58" s="76">
        <v>0</v>
      </c>
      <c r="H58" s="76" t="s">
        <v>94</v>
      </c>
      <c r="I58" s="117" t="s">
        <v>475</v>
      </c>
      <c r="J58" s="116" t="s">
        <v>580</v>
      </c>
      <c r="K58" s="76">
        <v>0</v>
      </c>
      <c r="L58" s="76">
        <v>0</v>
      </c>
      <c r="M58" s="76">
        <v>0</v>
      </c>
      <c r="N58" s="116" t="s">
        <v>94</v>
      </c>
      <c r="O58" s="117" t="s">
        <v>475</v>
      </c>
      <c r="P58" s="116" t="s">
        <v>94</v>
      </c>
      <c r="Q58" s="76">
        <v>0</v>
      </c>
      <c r="R58" s="76">
        <v>0</v>
      </c>
      <c r="S58" s="76">
        <v>0</v>
      </c>
      <c r="T58" s="76" t="s">
        <v>94</v>
      </c>
      <c r="U58" s="117" t="s">
        <v>94</v>
      </c>
      <c r="V58" s="117" t="s">
        <v>94</v>
      </c>
      <c r="W58" s="76">
        <v>0</v>
      </c>
      <c r="X58" s="76">
        <v>0</v>
      </c>
      <c r="Y58" s="76">
        <v>0</v>
      </c>
      <c r="Z58" s="76" t="s">
        <v>94</v>
      </c>
      <c r="AA58" s="117" t="s">
        <v>94</v>
      </c>
      <c r="AB58" s="116" t="s">
        <v>94</v>
      </c>
      <c r="AC58" s="76">
        <v>0</v>
      </c>
      <c r="AD58" s="76">
        <v>0</v>
      </c>
      <c r="AE58" s="76">
        <v>0</v>
      </c>
      <c r="AF58" s="76" t="s">
        <v>94</v>
      </c>
      <c r="AG58" s="117" t="s">
        <v>94</v>
      </c>
      <c r="AH58" s="117" t="s">
        <v>94</v>
      </c>
      <c r="AI58" s="76">
        <v>0</v>
      </c>
      <c r="AJ58" s="76">
        <v>0</v>
      </c>
      <c r="AK58" s="76">
        <v>0</v>
      </c>
      <c r="AL58" s="76" t="s">
        <v>94</v>
      </c>
      <c r="AM58" s="117" t="s">
        <v>94</v>
      </c>
      <c r="AN58" s="116" t="s">
        <v>94</v>
      </c>
      <c r="AO58" s="76">
        <v>0</v>
      </c>
      <c r="AP58" s="76">
        <v>0</v>
      </c>
      <c r="AQ58" s="76">
        <v>0</v>
      </c>
      <c r="AR58" s="76" t="s">
        <v>94</v>
      </c>
      <c r="AS58" s="117" t="s">
        <v>94</v>
      </c>
      <c r="AT58" s="117" t="s">
        <v>94</v>
      </c>
      <c r="AU58" s="76">
        <v>0</v>
      </c>
      <c r="AV58" s="76">
        <v>0</v>
      </c>
      <c r="AW58" s="76">
        <v>0</v>
      </c>
      <c r="AX58" s="76" t="s">
        <v>94</v>
      </c>
      <c r="AY58" s="117" t="s">
        <v>94</v>
      </c>
      <c r="AZ58" s="117" t="s">
        <v>94</v>
      </c>
      <c r="BA58" s="76">
        <v>0</v>
      </c>
      <c r="BB58" s="76">
        <v>0</v>
      </c>
      <c r="BC58" s="76">
        <v>0</v>
      </c>
      <c r="BD58" s="76" t="s">
        <v>94</v>
      </c>
      <c r="BE58" s="117" t="s">
        <v>94</v>
      </c>
      <c r="BF58" s="117" t="s">
        <v>94</v>
      </c>
      <c r="BG58" s="76">
        <v>0</v>
      </c>
      <c r="BH58" s="76">
        <v>0</v>
      </c>
      <c r="BI58" s="76">
        <v>0</v>
      </c>
      <c r="BJ58" s="76" t="s">
        <v>94</v>
      </c>
      <c r="BK58" s="117" t="s">
        <v>94</v>
      </c>
      <c r="BL58" s="149" t="s">
        <v>94</v>
      </c>
    </row>
    <row r="59" spans="1:64" ht="31.5">
      <c r="A59" s="30" t="s">
        <v>122</v>
      </c>
      <c r="B59" s="31" t="s">
        <v>123</v>
      </c>
      <c r="C59" s="63" t="s">
        <v>93</v>
      </c>
      <c r="D59" s="116" t="s">
        <v>580</v>
      </c>
      <c r="E59" s="76">
        <v>0</v>
      </c>
      <c r="F59" s="76">
        <v>0</v>
      </c>
      <c r="G59" s="76">
        <v>0</v>
      </c>
      <c r="H59" s="76" t="s">
        <v>94</v>
      </c>
      <c r="I59" s="117" t="s">
        <v>475</v>
      </c>
      <c r="J59" s="116" t="s">
        <v>580</v>
      </c>
      <c r="K59" s="76">
        <v>0</v>
      </c>
      <c r="L59" s="76">
        <v>0</v>
      </c>
      <c r="M59" s="76">
        <v>0</v>
      </c>
      <c r="N59" s="116" t="s">
        <v>94</v>
      </c>
      <c r="O59" s="117" t="s">
        <v>475</v>
      </c>
      <c r="P59" s="116" t="s">
        <v>94</v>
      </c>
      <c r="Q59" s="76">
        <v>0</v>
      </c>
      <c r="R59" s="76">
        <v>0</v>
      </c>
      <c r="S59" s="76">
        <v>0</v>
      </c>
      <c r="T59" s="76" t="s">
        <v>94</v>
      </c>
      <c r="U59" s="117" t="s">
        <v>94</v>
      </c>
      <c r="V59" s="117" t="s">
        <v>94</v>
      </c>
      <c r="W59" s="76">
        <v>0</v>
      </c>
      <c r="X59" s="76">
        <v>0</v>
      </c>
      <c r="Y59" s="76">
        <v>0</v>
      </c>
      <c r="Z59" s="76" t="s">
        <v>94</v>
      </c>
      <c r="AA59" s="117" t="s">
        <v>94</v>
      </c>
      <c r="AB59" s="116" t="s">
        <v>94</v>
      </c>
      <c r="AC59" s="76">
        <v>0</v>
      </c>
      <c r="AD59" s="76">
        <v>0</v>
      </c>
      <c r="AE59" s="76">
        <v>0</v>
      </c>
      <c r="AF59" s="76" t="s">
        <v>94</v>
      </c>
      <c r="AG59" s="117" t="s">
        <v>94</v>
      </c>
      <c r="AH59" s="117" t="s">
        <v>94</v>
      </c>
      <c r="AI59" s="76">
        <v>0</v>
      </c>
      <c r="AJ59" s="76">
        <v>0</v>
      </c>
      <c r="AK59" s="76">
        <v>0</v>
      </c>
      <c r="AL59" s="76" t="s">
        <v>94</v>
      </c>
      <c r="AM59" s="117" t="s">
        <v>94</v>
      </c>
      <c r="AN59" s="116" t="s">
        <v>94</v>
      </c>
      <c r="AO59" s="76">
        <v>0</v>
      </c>
      <c r="AP59" s="76">
        <v>0</v>
      </c>
      <c r="AQ59" s="76">
        <v>0</v>
      </c>
      <c r="AR59" s="76" t="s">
        <v>94</v>
      </c>
      <c r="AS59" s="117" t="s">
        <v>94</v>
      </c>
      <c r="AT59" s="117" t="s">
        <v>94</v>
      </c>
      <c r="AU59" s="76">
        <v>0</v>
      </c>
      <c r="AV59" s="76">
        <v>0</v>
      </c>
      <c r="AW59" s="76">
        <v>0</v>
      </c>
      <c r="AX59" s="76" t="s">
        <v>94</v>
      </c>
      <c r="AY59" s="117" t="s">
        <v>94</v>
      </c>
      <c r="AZ59" s="117" t="s">
        <v>94</v>
      </c>
      <c r="BA59" s="76">
        <v>0</v>
      </c>
      <c r="BB59" s="76">
        <v>0</v>
      </c>
      <c r="BC59" s="76">
        <v>0</v>
      </c>
      <c r="BD59" s="76" t="s">
        <v>94</v>
      </c>
      <c r="BE59" s="117" t="s">
        <v>94</v>
      </c>
      <c r="BF59" s="117" t="s">
        <v>94</v>
      </c>
      <c r="BG59" s="76">
        <v>0</v>
      </c>
      <c r="BH59" s="76">
        <v>0</v>
      </c>
      <c r="BI59" s="76">
        <v>0</v>
      </c>
      <c r="BJ59" s="76" t="s">
        <v>94</v>
      </c>
      <c r="BK59" s="117" t="s">
        <v>94</v>
      </c>
      <c r="BL59" s="149" t="s">
        <v>94</v>
      </c>
    </row>
    <row r="60" ht="15.75">
      <c r="AB60" s="139"/>
    </row>
  </sheetData>
  <sheetProtection selectLockedCells="1" selectUnlockedCells="1"/>
  <autoFilter ref="A18:BL18"/>
  <mergeCells count="34">
    <mergeCell ref="BQ16:BW16"/>
    <mergeCell ref="BQ15:BW15"/>
    <mergeCell ref="D16:I16"/>
    <mergeCell ref="J16:O16"/>
    <mergeCell ref="P16:U16"/>
    <mergeCell ref="V16:AA16"/>
    <mergeCell ref="AB16:AG16"/>
    <mergeCell ref="AH16:AM16"/>
    <mergeCell ref="AN16:AS16"/>
    <mergeCell ref="AT16:AY16"/>
    <mergeCell ref="AZ16:BE16"/>
    <mergeCell ref="BL14:BL17"/>
    <mergeCell ref="P15:AA15"/>
    <mergeCell ref="AB15:AM15"/>
    <mergeCell ref="AN15:AY15"/>
    <mergeCell ref="AZ15:BK15"/>
    <mergeCell ref="BM15:BP15"/>
    <mergeCell ref="BF16:BK16"/>
    <mergeCell ref="BM16:BP16"/>
    <mergeCell ref="A9:AY9"/>
    <mergeCell ref="A11:AY11"/>
    <mergeCell ref="A12:AY12"/>
    <mergeCell ref="A13:BK13"/>
    <mergeCell ref="A14:A17"/>
    <mergeCell ref="B14:B17"/>
    <mergeCell ref="C14:C17"/>
    <mergeCell ref="D14:O15"/>
    <mergeCell ref="P14:BK14"/>
    <mergeCell ref="AW1:AY1"/>
    <mergeCell ref="AW2:AY2"/>
    <mergeCell ref="AW3:AY3"/>
    <mergeCell ref="A4:AY4"/>
    <mergeCell ref="A6:AY6"/>
    <mergeCell ref="A7:AY7"/>
  </mergeCells>
  <printOptions/>
  <pageMargins left="0.7083333333333334" right="0.7083333333333334" top="0.7479166666666667" bottom="0.7479166666666667" header="0.5118055555555555" footer="0.5118055555555555"/>
  <pageSetup horizontalDpi="300" verticalDpi="300" orientation="landscape" paperSize="8" scale="30" r:id="rId1"/>
  <colBreaks count="1" manualBreakCount="1">
    <brk id="51" max="65535" man="1"/>
  </colBreaks>
</worksheet>
</file>

<file path=xl/worksheets/sheet13.xml><?xml version="1.0" encoding="utf-8"?>
<worksheet xmlns="http://schemas.openxmlformats.org/spreadsheetml/2006/main" xmlns:r="http://schemas.openxmlformats.org/officeDocument/2006/relationships">
  <sheetPr>
    <tabColor indexed="21"/>
  </sheetPr>
  <dimension ref="A1:DM67"/>
  <sheetViews>
    <sheetView showGridLines="0" view="pageBreakPreview" zoomScale="55" zoomScaleSheetLayoutView="55" zoomScalePageLayoutView="0" workbookViewId="0" topLeftCell="CO49">
      <selection activeCell="CX58" sqref="CX58"/>
    </sheetView>
  </sheetViews>
  <sheetFormatPr defaultColWidth="9.140625" defaultRowHeight="12.75"/>
  <cols>
    <col min="1" max="1" width="20.28125" style="112" customWidth="1"/>
    <col min="2" max="2" width="43.28125" style="112" customWidth="1"/>
    <col min="3" max="3" width="31.7109375" style="112" customWidth="1"/>
    <col min="4" max="5" width="12.140625" style="112" customWidth="1"/>
    <col min="6" max="6" width="12.140625" style="140" customWidth="1"/>
    <col min="7" max="12" width="12.140625" style="112" customWidth="1"/>
    <col min="13" max="13" width="12.140625" style="140" customWidth="1"/>
    <col min="14" max="101" width="12.140625" style="112" customWidth="1"/>
    <col min="102" max="102" width="37.00390625" style="112" customWidth="1"/>
    <col min="103" max="16384" width="9.140625" style="112" customWidth="1"/>
  </cols>
  <sheetData>
    <row r="1" spans="32:45" ht="18.75">
      <c r="AF1" s="40"/>
      <c r="AG1" s="40"/>
      <c r="AH1" s="40"/>
      <c r="AI1" s="40"/>
      <c r="AJ1" s="40"/>
      <c r="AK1" s="40"/>
      <c r="AL1" s="40"/>
      <c r="AM1" s="40"/>
      <c r="AN1" s="40"/>
      <c r="AO1" s="40"/>
      <c r="AP1" s="40"/>
      <c r="AQ1" s="402" t="s">
        <v>587</v>
      </c>
      <c r="AR1" s="402"/>
      <c r="AS1" s="402"/>
    </row>
    <row r="2" spans="32:45" ht="18.75">
      <c r="AF2" s="40"/>
      <c r="AG2" s="40"/>
      <c r="AH2" s="40"/>
      <c r="AI2" s="40"/>
      <c r="AJ2" s="40"/>
      <c r="AK2" s="40"/>
      <c r="AL2" s="40"/>
      <c r="AM2" s="40"/>
      <c r="AN2" s="40"/>
      <c r="AO2" s="40"/>
      <c r="AP2" s="40"/>
      <c r="AQ2" s="402" t="s">
        <v>1</v>
      </c>
      <c r="AR2" s="402"/>
      <c r="AS2" s="402"/>
    </row>
    <row r="3" spans="32:45" ht="18.75">
      <c r="AF3" s="40"/>
      <c r="AG3" s="40"/>
      <c r="AH3" s="40"/>
      <c r="AI3" s="40"/>
      <c r="AJ3" s="40"/>
      <c r="AK3" s="40"/>
      <c r="AL3" s="40"/>
      <c r="AM3" s="40"/>
      <c r="AN3" s="40"/>
      <c r="AO3" s="40"/>
      <c r="AP3" s="40"/>
      <c r="AQ3" s="402" t="s">
        <v>2</v>
      </c>
      <c r="AR3" s="402"/>
      <c r="AS3" s="402"/>
    </row>
    <row r="4" spans="1:102" ht="18.75">
      <c r="A4" s="414" t="s">
        <v>588</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row>
    <row r="5" spans="1:102" ht="15.7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row>
    <row r="6" spans="1:102"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row>
    <row r="7" spans="1:102"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row>
    <row r="8" spans="1:101" ht="16.5">
      <c r="A8" s="425"/>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61"/>
      <c r="AU8" s="40"/>
      <c r="AV8" s="62"/>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W8" s="150"/>
    </row>
    <row r="9" spans="1:102" ht="18.75">
      <c r="A9" s="426" t="s">
        <v>7</v>
      </c>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row>
    <row r="10" spans="1:45" ht="15.75" customHeight="1">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row>
    <row r="11" spans="1:102" ht="18.75">
      <c r="A11" s="414" t="s">
        <v>589</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row>
    <row r="12" spans="1:102" ht="15.75">
      <c r="A12" s="417" t="s">
        <v>9</v>
      </c>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row>
    <row r="13" spans="1:101" ht="15.75">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c r="CL13" s="438"/>
      <c r="CM13" s="438"/>
      <c r="CN13" s="438"/>
      <c r="CO13" s="438"/>
      <c r="CP13" s="438"/>
      <c r="CQ13" s="438"/>
      <c r="CR13" s="438"/>
      <c r="CS13" s="438"/>
      <c r="CT13" s="438"/>
      <c r="CU13" s="438"/>
      <c r="CV13" s="438"/>
      <c r="CW13" s="438"/>
    </row>
    <row r="14" spans="1:102" ht="15.75" customHeight="1">
      <c r="A14" s="429" t="s">
        <v>10</v>
      </c>
      <c r="B14" s="429" t="s">
        <v>11</v>
      </c>
      <c r="C14" s="429" t="s">
        <v>12</v>
      </c>
      <c r="D14" s="418" t="s">
        <v>590</v>
      </c>
      <c r="E14" s="418"/>
      <c r="F14" s="418"/>
      <c r="G14" s="418"/>
      <c r="H14" s="418"/>
      <c r="I14" s="418"/>
      <c r="J14" s="418"/>
      <c r="K14" s="418"/>
      <c r="L14" s="418"/>
      <c r="M14" s="418"/>
      <c r="N14" s="418"/>
      <c r="O14" s="418"/>
      <c r="P14" s="418"/>
      <c r="Q14" s="418"/>
      <c r="R14" s="418" t="s">
        <v>591</v>
      </c>
      <c r="S14" s="418"/>
      <c r="T14" s="418"/>
      <c r="U14" s="418"/>
      <c r="V14" s="418"/>
      <c r="W14" s="418"/>
      <c r="X14" s="418"/>
      <c r="Y14" s="418"/>
      <c r="Z14" s="418"/>
      <c r="AA14" s="418"/>
      <c r="AB14" s="418"/>
      <c r="AC14" s="418"/>
      <c r="AD14" s="418"/>
      <c r="AE14" s="418"/>
      <c r="AF14" s="433" t="s">
        <v>592</v>
      </c>
      <c r="AG14" s="433"/>
      <c r="AH14" s="433"/>
      <c r="AI14" s="433"/>
      <c r="AJ14" s="433"/>
      <c r="AK14" s="433"/>
      <c r="AL14" s="433"/>
      <c r="AM14" s="433"/>
      <c r="AN14" s="433"/>
      <c r="AO14" s="433"/>
      <c r="AP14" s="433"/>
      <c r="AQ14" s="433"/>
      <c r="AR14" s="433"/>
      <c r="AS14" s="433"/>
      <c r="AT14" s="433" t="s">
        <v>592</v>
      </c>
      <c r="AU14" s="433"/>
      <c r="AV14" s="433"/>
      <c r="AW14" s="433"/>
      <c r="AX14" s="433"/>
      <c r="AY14" s="433"/>
      <c r="AZ14" s="433"/>
      <c r="BA14" s="433"/>
      <c r="BB14" s="433"/>
      <c r="BC14" s="433"/>
      <c r="BD14" s="433"/>
      <c r="BE14" s="433"/>
      <c r="BF14" s="433"/>
      <c r="BG14" s="433"/>
      <c r="BH14" s="433"/>
      <c r="BI14" s="433"/>
      <c r="BJ14" s="433"/>
      <c r="BK14" s="433"/>
      <c r="BL14" s="433"/>
      <c r="BM14" s="433"/>
      <c r="BN14" s="433"/>
      <c r="BO14" s="433"/>
      <c r="BP14" s="433"/>
      <c r="BQ14" s="433"/>
      <c r="BR14" s="433"/>
      <c r="BS14" s="433"/>
      <c r="BT14" s="433"/>
      <c r="BU14" s="433"/>
      <c r="BV14" s="433"/>
      <c r="BW14" s="433"/>
      <c r="BX14" s="433"/>
      <c r="BY14" s="433"/>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433"/>
      <c r="CW14" s="433"/>
      <c r="CX14" s="435" t="s">
        <v>196</v>
      </c>
    </row>
    <row r="15" spans="1:102" ht="15.75">
      <c r="A15" s="429"/>
      <c r="B15" s="429"/>
      <c r="C15" s="429"/>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30" t="s">
        <v>337</v>
      </c>
      <c r="AG15" s="430"/>
      <c r="AH15" s="430"/>
      <c r="AI15" s="430"/>
      <c r="AJ15" s="430"/>
      <c r="AK15" s="430"/>
      <c r="AL15" s="430"/>
      <c r="AM15" s="430"/>
      <c r="AN15" s="430"/>
      <c r="AO15" s="430"/>
      <c r="AP15" s="430"/>
      <c r="AQ15" s="430"/>
      <c r="AR15" s="430"/>
      <c r="AS15" s="430"/>
      <c r="AT15" s="430" t="s">
        <v>338</v>
      </c>
      <c r="AU15" s="430"/>
      <c r="AV15" s="430"/>
      <c r="AW15" s="430"/>
      <c r="AX15" s="430"/>
      <c r="AY15" s="430"/>
      <c r="AZ15" s="430"/>
      <c r="BA15" s="430"/>
      <c r="BB15" s="430"/>
      <c r="BC15" s="430"/>
      <c r="BD15" s="430"/>
      <c r="BE15" s="430"/>
      <c r="BF15" s="430"/>
      <c r="BG15" s="430"/>
      <c r="BH15" s="430" t="s">
        <v>339</v>
      </c>
      <c r="BI15" s="430"/>
      <c r="BJ15" s="430"/>
      <c r="BK15" s="430"/>
      <c r="BL15" s="430"/>
      <c r="BM15" s="430"/>
      <c r="BN15" s="430"/>
      <c r="BO15" s="430"/>
      <c r="BP15" s="430"/>
      <c r="BQ15" s="430"/>
      <c r="BR15" s="430"/>
      <c r="BS15" s="430"/>
      <c r="BT15" s="430"/>
      <c r="BU15" s="430"/>
      <c r="BV15" s="430" t="s">
        <v>340</v>
      </c>
      <c r="BW15" s="430"/>
      <c r="BX15" s="430"/>
      <c r="BY15" s="430"/>
      <c r="BZ15" s="430"/>
      <c r="CA15" s="430"/>
      <c r="CB15" s="430"/>
      <c r="CC15" s="430"/>
      <c r="CD15" s="430"/>
      <c r="CE15" s="430"/>
      <c r="CF15" s="430"/>
      <c r="CG15" s="430"/>
      <c r="CH15" s="430"/>
      <c r="CI15" s="430"/>
      <c r="CJ15" s="423" t="s">
        <v>593</v>
      </c>
      <c r="CK15" s="423"/>
      <c r="CL15" s="423"/>
      <c r="CM15" s="423"/>
      <c r="CN15" s="423"/>
      <c r="CO15" s="423"/>
      <c r="CP15" s="423"/>
      <c r="CQ15" s="423"/>
      <c r="CR15" s="423"/>
      <c r="CS15" s="423"/>
      <c r="CT15" s="423"/>
      <c r="CU15" s="423"/>
      <c r="CV15" s="423"/>
      <c r="CW15" s="423"/>
      <c r="CX15" s="435"/>
    </row>
    <row r="16" spans="1:102" ht="15.75" customHeight="1">
      <c r="A16" s="429"/>
      <c r="B16" s="429"/>
      <c r="C16" s="429"/>
      <c r="D16" s="430" t="s">
        <v>197</v>
      </c>
      <c r="E16" s="430"/>
      <c r="F16" s="430"/>
      <c r="G16" s="430"/>
      <c r="H16" s="430"/>
      <c r="I16" s="430"/>
      <c r="J16" s="430"/>
      <c r="K16" s="429" t="s">
        <v>45</v>
      </c>
      <c r="L16" s="429"/>
      <c r="M16" s="429"/>
      <c r="N16" s="429"/>
      <c r="O16" s="429"/>
      <c r="P16" s="429"/>
      <c r="Q16" s="429"/>
      <c r="R16" s="430" t="s">
        <v>44</v>
      </c>
      <c r="S16" s="430"/>
      <c r="T16" s="430"/>
      <c r="U16" s="430"/>
      <c r="V16" s="430"/>
      <c r="W16" s="430"/>
      <c r="X16" s="430"/>
      <c r="Y16" s="429" t="s">
        <v>198</v>
      </c>
      <c r="Z16" s="429"/>
      <c r="AA16" s="429"/>
      <c r="AB16" s="429"/>
      <c r="AC16" s="429"/>
      <c r="AD16" s="429"/>
      <c r="AE16" s="429"/>
      <c r="AF16" s="430" t="s">
        <v>44</v>
      </c>
      <c r="AG16" s="430"/>
      <c r="AH16" s="430"/>
      <c r="AI16" s="430"/>
      <c r="AJ16" s="430"/>
      <c r="AK16" s="430"/>
      <c r="AL16" s="430"/>
      <c r="AM16" s="429" t="s">
        <v>45</v>
      </c>
      <c r="AN16" s="429"/>
      <c r="AO16" s="429"/>
      <c r="AP16" s="429"/>
      <c r="AQ16" s="429"/>
      <c r="AR16" s="429"/>
      <c r="AS16" s="429"/>
      <c r="AT16" s="430" t="s">
        <v>44</v>
      </c>
      <c r="AU16" s="430"/>
      <c r="AV16" s="430"/>
      <c r="AW16" s="430"/>
      <c r="AX16" s="430"/>
      <c r="AY16" s="430"/>
      <c r="AZ16" s="430"/>
      <c r="BA16" s="429" t="s">
        <v>45</v>
      </c>
      <c r="BB16" s="429"/>
      <c r="BC16" s="429"/>
      <c r="BD16" s="429"/>
      <c r="BE16" s="429"/>
      <c r="BF16" s="429"/>
      <c r="BG16" s="429"/>
      <c r="BH16" s="430" t="s">
        <v>44</v>
      </c>
      <c r="BI16" s="430"/>
      <c r="BJ16" s="430"/>
      <c r="BK16" s="430"/>
      <c r="BL16" s="430"/>
      <c r="BM16" s="430"/>
      <c r="BN16" s="430"/>
      <c r="BO16" s="429" t="s">
        <v>45</v>
      </c>
      <c r="BP16" s="429"/>
      <c r="BQ16" s="429"/>
      <c r="BR16" s="429"/>
      <c r="BS16" s="429"/>
      <c r="BT16" s="429"/>
      <c r="BU16" s="429"/>
      <c r="BV16" s="430" t="s">
        <v>44</v>
      </c>
      <c r="BW16" s="430"/>
      <c r="BX16" s="430"/>
      <c r="BY16" s="430"/>
      <c r="BZ16" s="430"/>
      <c r="CA16" s="430"/>
      <c r="CB16" s="430"/>
      <c r="CC16" s="429" t="s">
        <v>45</v>
      </c>
      <c r="CD16" s="429"/>
      <c r="CE16" s="429"/>
      <c r="CF16" s="429"/>
      <c r="CG16" s="429"/>
      <c r="CH16" s="429"/>
      <c r="CI16" s="429"/>
      <c r="CJ16" s="430" t="s">
        <v>44</v>
      </c>
      <c r="CK16" s="430"/>
      <c r="CL16" s="430"/>
      <c r="CM16" s="430"/>
      <c r="CN16" s="430"/>
      <c r="CO16" s="430"/>
      <c r="CP16" s="430"/>
      <c r="CQ16" s="429" t="s">
        <v>45</v>
      </c>
      <c r="CR16" s="429"/>
      <c r="CS16" s="429"/>
      <c r="CT16" s="429"/>
      <c r="CU16" s="429"/>
      <c r="CV16" s="429"/>
      <c r="CW16" s="429"/>
      <c r="CX16" s="435"/>
    </row>
    <row r="17" spans="1:102" ht="60.75" customHeight="1">
      <c r="A17" s="429"/>
      <c r="B17" s="429"/>
      <c r="C17" s="429"/>
      <c r="D17" s="64" t="s">
        <v>371</v>
      </c>
      <c r="E17" s="64" t="s">
        <v>372</v>
      </c>
      <c r="F17" s="66" t="s">
        <v>594</v>
      </c>
      <c r="G17" s="64" t="s">
        <v>595</v>
      </c>
      <c r="H17" s="64" t="s">
        <v>596</v>
      </c>
      <c r="I17" s="64" t="s">
        <v>374</v>
      </c>
      <c r="J17" s="136" t="s">
        <v>375</v>
      </c>
      <c r="K17" s="64" t="s">
        <v>371</v>
      </c>
      <c r="L17" s="64" t="s">
        <v>372</v>
      </c>
      <c r="M17" s="66" t="s">
        <v>594</v>
      </c>
      <c r="N17" s="64" t="s">
        <v>595</v>
      </c>
      <c r="O17" s="64" t="s">
        <v>596</v>
      </c>
      <c r="P17" s="64" t="s">
        <v>374</v>
      </c>
      <c r="Q17" s="136" t="s">
        <v>375</v>
      </c>
      <c r="R17" s="64" t="s">
        <v>371</v>
      </c>
      <c r="S17" s="64" t="s">
        <v>372</v>
      </c>
      <c r="T17" s="64" t="s">
        <v>594</v>
      </c>
      <c r="U17" s="64" t="s">
        <v>595</v>
      </c>
      <c r="V17" s="64" t="s">
        <v>596</v>
      </c>
      <c r="W17" s="64" t="s">
        <v>374</v>
      </c>
      <c r="X17" s="136" t="s">
        <v>375</v>
      </c>
      <c r="Y17" s="64" t="s">
        <v>371</v>
      </c>
      <c r="Z17" s="64" t="s">
        <v>372</v>
      </c>
      <c r="AA17" s="64" t="s">
        <v>594</v>
      </c>
      <c r="AB17" s="64" t="s">
        <v>595</v>
      </c>
      <c r="AC17" s="64" t="s">
        <v>596</v>
      </c>
      <c r="AD17" s="64" t="s">
        <v>374</v>
      </c>
      <c r="AE17" s="136" t="s">
        <v>375</v>
      </c>
      <c r="AF17" s="64" t="s">
        <v>371</v>
      </c>
      <c r="AG17" s="64" t="s">
        <v>372</v>
      </c>
      <c r="AH17" s="64" t="s">
        <v>594</v>
      </c>
      <c r="AI17" s="64" t="s">
        <v>595</v>
      </c>
      <c r="AJ17" s="64" t="s">
        <v>596</v>
      </c>
      <c r="AK17" s="64" t="s">
        <v>374</v>
      </c>
      <c r="AL17" s="136" t="s">
        <v>375</v>
      </c>
      <c r="AM17" s="64" t="s">
        <v>371</v>
      </c>
      <c r="AN17" s="64" t="s">
        <v>372</v>
      </c>
      <c r="AO17" s="64" t="s">
        <v>594</v>
      </c>
      <c r="AP17" s="64" t="s">
        <v>595</v>
      </c>
      <c r="AQ17" s="64" t="s">
        <v>596</v>
      </c>
      <c r="AR17" s="64" t="s">
        <v>374</v>
      </c>
      <c r="AS17" s="136" t="s">
        <v>375</v>
      </c>
      <c r="AT17" s="64" t="s">
        <v>371</v>
      </c>
      <c r="AU17" s="64" t="s">
        <v>372</v>
      </c>
      <c r="AV17" s="64" t="s">
        <v>594</v>
      </c>
      <c r="AW17" s="64" t="s">
        <v>595</v>
      </c>
      <c r="AX17" s="64" t="s">
        <v>596</v>
      </c>
      <c r="AY17" s="64" t="s">
        <v>374</v>
      </c>
      <c r="AZ17" s="136" t="s">
        <v>375</v>
      </c>
      <c r="BA17" s="64" t="s">
        <v>371</v>
      </c>
      <c r="BB17" s="64" t="s">
        <v>372</v>
      </c>
      <c r="BC17" s="64" t="s">
        <v>594</v>
      </c>
      <c r="BD17" s="64" t="s">
        <v>595</v>
      </c>
      <c r="BE17" s="64" t="s">
        <v>596</v>
      </c>
      <c r="BF17" s="64" t="s">
        <v>374</v>
      </c>
      <c r="BG17" s="136" t="s">
        <v>375</v>
      </c>
      <c r="BH17" s="64" t="s">
        <v>371</v>
      </c>
      <c r="BI17" s="64" t="s">
        <v>372</v>
      </c>
      <c r="BJ17" s="64" t="s">
        <v>594</v>
      </c>
      <c r="BK17" s="64" t="s">
        <v>595</v>
      </c>
      <c r="BL17" s="64" t="s">
        <v>596</v>
      </c>
      <c r="BM17" s="64" t="s">
        <v>374</v>
      </c>
      <c r="BN17" s="136" t="s">
        <v>375</v>
      </c>
      <c r="BO17" s="64" t="s">
        <v>371</v>
      </c>
      <c r="BP17" s="64" t="s">
        <v>372</v>
      </c>
      <c r="BQ17" s="64" t="s">
        <v>594</v>
      </c>
      <c r="BR17" s="64" t="s">
        <v>595</v>
      </c>
      <c r="BS17" s="64" t="s">
        <v>596</v>
      </c>
      <c r="BT17" s="64" t="s">
        <v>374</v>
      </c>
      <c r="BU17" s="136" t="s">
        <v>375</v>
      </c>
      <c r="BV17" s="64" t="s">
        <v>371</v>
      </c>
      <c r="BW17" s="64" t="s">
        <v>372</v>
      </c>
      <c r="BX17" s="64" t="s">
        <v>594</v>
      </c>
      <c r="BY17" s="64" t="s">
        <v>595</v>
      </c>
      <c r="BZ17" s="64" t="s">
        <v>596</v>
      </c>
      <c r="CA17" s="64" t="s">
        <v>374</v>
      </c>
      <c r="CB17" s="136" t="s">
        <v>375</v>
      </c>
      <c r="CC17" s="64" t="s">
        <v>371</v>
      </c>
      <c r="CD17" s="64" t="s">
        <v>372</v>
      </c>
      <c r="CE17" s="64" t="s">
        <v>594</v>
      </c>
      <c r="CF17" s="64" t="s">
        <v>595</v>
      </c>
      <c r="CG17" s="64" t="s">
        <v>596</v>
      </c>
      <c r="CH17" s="64" t="s">
        <v>374</v>
      </c>
      <c r="CI17" s="136" t="s">
        <v>375</v>
      </c>
      <c r="CJ17" s="64" t="s">
        <v>371</v>
      </c>
      <c r="CK17" s="64" t="s">
        <v>372</v>
      </c>
      <c r="CL17" s="64" t="s">
        <v>594</v>
      </c>
      <c r="CM17" s="64" t="s">
        <v>595</v>
      </c>
      <c r="CN17" s="64" t="s">
        <v>596</v>
      </c>
      <c r="CO17" s="64" t="s">
        <v>374</v>
      </c>
      <c r="CP17" s="136" t="s">
        <v>375</v>
      </c>
      <c r="CQ17" s="64" t="s">
        <v>371</v>
      </c>
      <c r="CR17" s="64" t="s">
        <v>372</v>
      </c>
      <c r="CS17" s="64" t="s">
        <v>594</v>
      </c>
      <c r="CT17" s="64" t="s">
        <v>595</v>
      </c>
      <c r="CU17" s="64" t="s">
        <v>596</v>
      </c>
      <c r="CV17" s="64" t="s">
        <v>374</v>
      </c>
      <c r="CW17" s="136" t="s">
        <v>375</v>
      </c>
      <c r="CX17" s="435"/>
    </row>
    <row r="18" spans="1:102" ht="15.75">
      <c r="A18" s="137">
        <v>1</v>
      </c>
      <c r="B18" s="137">
        <v>2</v>
      </c>
      <c r="C18" s="137">
        <v>3</v>
      </c>
      <c r="D18" s="137" t="s">
        <v>487</v>
      </c>
      <c r="E18" s="137" t="s">
        <v>488</v>
      </c>
      <c r="F18" s="147" t="s">
        <v>489</v>
      </c>
      <c r="G18" s="137" t="s">
        <v>490</v>
      </c>
      <c r="H18" s="137" t="s">
        <v>491</v>
      </c>
      <c r="I18" s="137" t="s">
        <v>492</v>
      </c>
      <c r="J18" s="137" t="s">
        <v>493</v>
      </c>
      <c r="K18" s="137" t="s">
        <v>494</v>
      </c>
      <c r="L18" s="137" t="s">
        <v>495</v>
      </c>
      <c r="M18" s="147" t="s">
        <v>496</v>
      </c>
      <c r="N18" s="137" t="s">
        <v>497</v>
      </c>
      <c r="O18" s="137" t="s">
        <v>498</v>
      </c>
      <c r="P18" s="137" t="s">
        <v>499</v>
      </c>
      <c r="Q18" s="137" t="s">
        <v>500</v>
      </c>
      <c r="R18" s="137" t="s">
        <v>532</v>
      </c>
      <c r="S18" s="137" t="s">
        <v>533</v>
      </c>
      <c r="T18" s="137" t="s">
        <v>534</v>
      </c>
      <c r="U18" s="137" t="s">
        <v>535</v>
      </c>
      <c r="V18" s="137" t="s">
        <v>536</v>
      </c>
      <c r="W18" s="137" t="s">
        <v>537</v>
      </c>
      <c r="X18" s="137" t="s">
        <v>597</v>
      </c>
      <c r="Y18" s="137" t="s">
        <v>538</v>
      </c>
      <c r="Z18" s="137" t="s">
        <v>539</v>
      </c>
      <c r="AA18" s="137" t="s">
        <v>540</v>
      </c>
      <c r="AB18" s="137" t="s">
        <v>541</v>
      </c>
      <c r="AC18" s="137" t="s">
        <v>542</v>
      </c>
      <c r="AD18" s="137" t="s">
        <v>543</v>
      </c>
      <c r="AE18" s="137" t="s">
        <v>598</v>
      </c>
      <c r="AF18" s="137" t="s">
        <v>376</v>
      </c>
      <c r="AG18" s="137" t="s">
        <v>377</v>
      </c>
      <c r="AH18" s="137" t="s">
        <v>378</v>
      </c>
      <c r="AI18" s="137" t="s">
        <v>379</v>
      </c>
      <c r="AJ18" s="137" t="s">
        <v>380</v>
      </c>
      <c r="AK18" s="137" t="s">
        <v>381</v>
      </c>
      <c r="AL18" s="137" t="s">
        <v>382</v>
      </c>
      <c r="AM18" s="137" t="s">
        <v>383</v>
      </c>
      <c r="AN18" s="137" t="s">
        <v>384</v>
      </c>
      <c r="AO18" s="137" t="s">
        <v>385</v>
      </c>
      <c r="AP18" s="137" t="s">
        <v>386</v>
      </c>
      <c r="AQ18" s="137" t="s">
        <v>387</v>
      </c>
      <c r="AR18" s="137" t="s">
        <v>388</v>
      </c>
      <c r="AS18" s="137" t="s">
        <v>389</v>
      </c>
      <c r="AT18" s="137" t="s">
        <v>599</v>
      </c>
      <c r="AU18" s="137" t="s">
        <v>600</v>
      </c>
      <c r="AV18" s="137" t="s">
        <v>601</v>
      </c>
      <c r="AW18" s="137" t="s">
        <v>602</v>
      </c>
      <c r="AX18" s="137" t="s">
        <v>603</v>
      </c>
      <c r="AY18" s="137" t="s">
        <v>604</v>
      </c>
      <c r="AZ18" s="137" t="s">
        <v>605</v>
      </c>
      <c r="BA18" s="137" t="s">
        <v>606</v>
      </c>
      <c r="BB18" s="137" t="s">
        <v>607</v>
      </c>
      <c r="BC18" s="137" t="s">
        <v>608</v>
      </c>
      <c r="BD18" s="137" t="s">
        <v>609</v>
      </c>
      <c r="BE18" s="137" t="s">
        <v>610</v>
      </c>
      <c r="BF18" s="137" t="s">
        <v>611</v>
      </c>
      <c r="BG18" s="137" t="s">
        <v>612</v>
      </c>
      <c r="BH18" s="137" t="s">
        <v>613</v>
      </c>
      <c r="BI18" s="137" t="s">
        <v>614</v>
      </c>
      <c r="BJ18" s="137" t="s">
        <v>615</v>
      </c>
      <c r="BK18" s="137" t="s">
        <v>616</v>
      </c>
      <c r="BL18" s="137" t="s">
        <v>617</v>
      </c>
      <c r="BM18" s="137" t="s">
        <v>618</v>
      </c>
      <c r="BN18" s="137" t="s">
        <v>619</v>
      </c>
      <c r="BO18" s="137" t="s">
        <v>620</v>
      </c>
      <c r="BP18" s="137" t="s">
        <v>621</v>
      </c>
      <c r="BQ18" s="137" t="s">
        <v>622</v>
      </c>
      <c r="BR18" s="137" t="s">
        <v>623</v>
      </c>
      <c r="BS18" s="137" t="s">
        <v>624</v>
      </c>
      <c r="BT18" s="137" t="s">
        <v>625</v>
      </c>
      <c r="BU18" s="137" t="s">
        <v>626</v>
      </c>
      <c r="BV18" s="137" t="s">
        <v>627</v>
      </c>
      <c r="BW18" s="137" t="s">
        <v>628</v>
      </c>
      <c r="BX18" s="137" t="s">
        <v>629</v>
      </c>
      <c r="BY18" s="137" t="s">
        <v>630</v>
      </c>
      <c r="BZ18" s="137" t="s">
        <v>631</v>
      </c>
      <c r="CA18" s="137" t="s">
        <v>632</v>
      </c>
      <c r="CB18" s="137" t="s">
        <v>633</v>
      </c>
      <c r="CC18" s="137" t="s">
        <v>634</v>
      </c>
      <c r="CD18" s="137" t="s">
        <v>635</v>
      </c>
      <c r="CE18" s="137" t="s">
        <v>636</v>
      </c>
      <c r="CF18" s="137" t="s">
        <v>637</v>
      </c>
      <c r="CG18" s="137" t="s">
        <v>638</v>
      </c>
      <c r="CH18" s="137" t="s">
        <v>639</v>
      </c>
      <c r="CI18" s="137" t="s">
        <v>640</v>
      </c>
      <c r="CJ18" s="137" t="s">
        <v>390</v>
      </c>
      <c r="CK18" s="137" t="s">
        <v>391</v>
      </c>
      <c r="CL18" s="137" t="s">
        <v>392</v>
      </c>
      <c r="CM18" s="137" t="s">
        <v>393</v>
      </c>
      <c r="CN18" s="137" t="s">
        <v>394</v>
      </c>
      <c r="CO18" s="137" t="s">
        <v>395</v>
      </c>
      <c r="CP18" s="137" t="s">
        <v>396</v>
      </c>
      <c r="CQ18" s="137" t="s">
        <v>397</v>
      </c>
      <c r="CR18" s="137" t="s">
        <v>398</v>
      </c>
      <c r="CS18" s="137" t="s">
        <v>399</v>
      </c>
      <c r="CT18" s="137" t="s">
        <v>400</v>
      </c>
      <c r="CU18" s="137" t="s">
        <v>401</v>
      </c>
      <c r="CV18" s="137" t="s">
        <v>402</v>
      </c>
      <c r="CW18" s="137" t="s">
        <v>403</v>
      </c>
      <c r="CX18" s="137" t="s">
        <v>518</v>
      </c>
    </row>
    <row r="19" spans="1:116" ht="31.5">
      <c r="A19" s="24">
        <v>0</v>
      </c>
      <c r="B19" s="25" t="s">
        <v>92</v>
      </c>
      <c r="C19" s="63" t="s">
        <v>93</v>
      </c>
      <c r="D19" s="76">
        <v>4</v>
      </c>
      <c r="E19" s="76">
        <v>0</v>
      </c>
      <c r="F19" s="73">
        <v>67.23</v>
      </c>
      <c r="G19" s="76">
        <v>0</v>
      </c>
      <c r="H19" s="76">
        <v>0</v>
      </c>
      <c r="I19" s="76" t="s">
        <v>94</v>
      </c>
      <c r="J19" s="117" t="s">
        <v>475</v>
      </c>
      <c r="K19" s="76">
        <v>4</v>
      </c>
      <c r="L19" s="76">
        <v>0</v>
      </c>
      <c r="M19" s="73">
        <v>40.61</v>
      </c>
      <c r="N19" s="76">
        <v>0</v>
      </c>
      <c r="O19" s="76">
        <v>0</v>
      </c>
      <c r="P19" s="76" t="s">
        <v>94</v>
      </c>
      <c r="Q19" s="117" t="s">
        <v>475</v>
      </c>
      <c r="R19" s="76">
        <v>1.2</v>
      </c>
      <c r="S19" s="76">
        <v>0</v>
      </c>
      <c r="T19" s="76">
        <v>6.17</v>
      </c>
      <c r="U19" s="76">
        <v>0</v>
      </c>
      <c r="V19" s="76">
        <v>0</v>
      </c>
      <c r="W19" s="76" t="s">
        <v>94</v>
      </c>
      <c r="X19" s="117" t="s">
        <v>94</v>
      </c>
      <c r="Y19" s="76">
        <v>0</v>
      </c>
      <c r="Z19" s="76">
        <v>0</v>
      </c>
      <c r="AA19" s="76">
        <v>6.17</v>
      </c>
      <c r="AB19" s="76">
        <v>0</v>
      </c>
      <c r="AC19" s="76">
        <v>0</v>
      </c>
      <c r="AD19" s="76" t="s">
        <v>94</v>
      </c>
      <c r="AE19" s="117" t="s">
        <v>475</v>
      </c>
      <c r="AF19" s="73">
        <v>1.2</v>
      </c>
      <c r="AG19" s="76">
        <v>0</v>
      </c>
      <c r="AH19" s="76">
        <v>12.75</v>
      </c>
      <c r="AI19" s="76">
        <v>0</v>
      </c>
      <c r="AJ19" s="76">
        <v>0</v>
      </c>
      <c r="AK19" s="76" t="s">
        <v>94</v>
      </c>
      <c r="AL19" s="117" t="s">
        <v>94</v>
      </c>
      <c r="AM19" s="76">
        <v>1.2</v>
      </c>
      <c r="AN19" s="76">
        <v>0</v>
      </c>
      <c r="AO19" s="76">
        <v>7.8</v>
      </c>
      <c r="AP19" s="76">
        <v>0</v>
      </c>
      <c r="AQ19" s="76">
        <v>0</v>
      </c>
      <c r="AR19" s="76" t="s">
        <v>94</v>
      </c>
      <c r="AS19" s="117" t="s">
        <v>94</v>
      </c>
      <c r="AT19" s="76">
        <v>0.8</v>
      </c>
      <c r="AU19" s="76">
        <v>0</v>
      </c>
      <c r="AV19" s="76">
        <v>13.46</v>
      </c>
      <c r="AW19" s="76">
        <v>0</v>
      </c>
      <c r="AX19" s="76">
        <v>0</v>
      </c>
      <c r="AY19" s="76" t="s">
        <v>94</v>
      </c>
      <c r="AZ19" s="117" t="s">
        <v>94</v>
      </c>
      <c r="BA19" s="76">
        <v>0.8</v>
      </c>
      <c r="BB19" s="76">
        <v>0</v>
      </c>
      <c r="BC19" s="76">
        <v>6.75</v>
      </c>
      <c r="BD19" s="76">
        <v>0</v>
      </c>
      <c r="BE19" s="76">
        <v>0</v>
      </c>
      <c r="BF19" s="76" t="s">
        <v>94</v>
      </c>
      <c r="BG19" s="117" t="s">
        <v>94</v>
      </c>
      <c r="BH19" s="73">
        <v>0.8</v>
      </c>
      <c r="BI19" s="76">
        <v>0</v>
      </c>
      <c r="BJ19" s="76">
        <v>16.49</v>
      </c>
      <c r="BK19" s="76">
        <v>0</v>
      </c>
      <c r="BL19" s="76">
        <v>0</v>
      </c>
      <c r="BM19" s="76" t="s">
        <v>94</v>
      </c>
      <c r="BN19" s="117" t="s">
        <v>94</v>
      </c>
      <c r="BO19" s="76">
        <v>0.8</v>
      </c>
      <c r="BP19" s="76">
        <v>0</v>
      </c>
      <c r="BQ19" s="76">
        <v>9.96</v>
      </c>
      <c r="BR19" s="76">
        <v>0</v>
      </c>
      <c r="BS19" s="76">
        <v>0</v>
      </c>
      <c r="BT19" s="76" t="s">
        <v>94</v>
      </c>
      <c r="BU19" s="117" t="s">
        <v>94</v>
      </c>
      <c r="BV19" s="73">
        <v>0</v>
      </c>
      <c r="BW19" s="76">
        <v>0</v>
      </c>
      <c r="BX19" s="76">
        <v>18.36</v>
      </c>
      <c r="BY19" s="76">
        <v>0</v>
      </c>
      <c r="BZ19" s="76">
        <v>0</v>
      </c>
      <c r="CA19" s="76" t="s">
        <v>94</v>
      </c>
      <c r="CB19" s="117" t="s">
        <v>94</v>
      </c>
      <c r="CC19" s="76">
        <v>0</v>
      </c>
      <c r="CD19" s="76">
        <v>0</v>
      </c>
      <c r="CE19" s="76">
        <v>9.93</v>
      </c>
      <c r="CF19" s="76">
        <v>0</v>
      </c>
      <c r="CG19" s="76">
        <v>0</v>
      </c>
      <c r="CH19" s="76" t="s">
        <v>94</v>
      </c>
      <c r="CI19" s="117" t="s">
        <v>94</v>
      </c>
      <c r="CJ19" s="76">
        <v>4</v>
      </c>
      <c r="CK19" s="76">
        <v>0</v>
      </c>
      <c r="CL19" s="73">
        <v>67.23</v>
      </c>
      <c r="CM19" s="76">
        <v>0</v>
      </c>
      <c r="CN19" s="76">
        <v>0</v>
      </c>
      <c r="CO19" s="76" t="s">
        <v>94</v>
      </c>
      <c r="CP19" s="117" t="s">
        <v>475</v>
      </c>
      <c r="CQ19" s="76">
        <v>4</v>
      </c>
      <c r="CR19" s="76">
        <v>0</v>
      </c>
      <c r="CS19" s="73">
        <v>40.61</v>
      </c>
      <c r="CT19" s="76">
        <v>0</v>
      </c>
      <c r="CU19" s="76">
        <v>0</v>
      </c>
      <c r="CV19" s="76" t="s">
        <v>94</v>
      </c>
      <c r="CW19" s="117" t="s">
        <v>475</v>
      </c>
      <c r="CX19" s="76">
        <v>0</v>
      </c>
      <c r="CY19" s="76"/>
      <c r="CZ19" s="73"/>
      <c r="DA19" s="76"/>
      <c r="DB19" s="76"/>
      <c r="DC19" s="76"/>
      <c r="DD19" s="117"/>
      <c r="DE19" s="76"/>
      <c r="DF19" s="76"/>
      <c r="DG19" s="73"/>
      <c r="DH19" s="76"/>
      <c r="DI19" s="76"/>
      <c r="DJ19" s="76"/>
      <c r="DK19" s="117"/>
      <c r="DL19" s="149"/>
    </row>
    <row r="20" spans="1:116" s="41" customFormat="1" ht="31.5">
      <c r="A20" s="27" t="s">
        <v>95</v>
      </c>
      <c r="B20" s="28" t="s">
        <v>96</v>
      </c>
      <c r="C20" s="67" t="s">
        <v>93</v>
      </c>
      <c r="D20" s="73">
        <v>0</v>
      </c>
      <c r="E20" s="73">
        <v>0</v>
      </c>
      <c r="F20" s="73">
        <v>62.97</v>
      </c>
      <c r="G20" s="73">
        <v>0</v>
      </c>
      <c r="H20" s="73">
        <v>0</v>
      </c>
      <c r="I20" s="73" t="s">
        <v>94</v>
      </c>
      <c r="J20" s="116" t="s">
        <v>94</v>
      </c>
      <c r="K20" s="73">
        <v>0</v>
      </c>
      <c r="L20" s="73">
        <v>0</v>
      </c>
      <c r="M20" s="73">
        <v>36.35</v>
      </c>
      <c r="N20" s="73">
        <v>0</v>
      </c>
      <c r="O20" s="73">
        <v>0</v>
      </c>
      <c r="P20" s="73" t="s">
        <v>94</v>
      </c>
      <c r="Q20" s="116" t="s">
        <v>94</v>
      </c>
      <c r="R20" s="73">
        <v>0</v>
      </c>
      <c r="S20" s="73">
        <v>0</v>
      </c>
      <c r="T20" s="73">
        <v>4.27</v>
      </c>
      <c r="U20" s="73">
        <v>0</v>
      </c>
      <c r="V20" s="73">
        <v>0</v>
      </c>
      <c r="W20" s="73" t="s">
        <v>94</v>
      </c>
      <c r="X20" s="116" t="s">
        <v>94</v>
      </c>
      <c r="Y20" s="73">
        <v>0</v>
      </c>
      <c r="Z20" s="73">
        <v>0</v>
      </c>
      <c r="AA20" s="73">
        <v>4.27</v>
      </c>
      <c r="AB20" s="73">
        <v>0</v>
      </c>
      <c r="AC20" s="73">
        <v>0</v>
      </c>
      <c r="AD20" s="73" t="s">
        <v>94</v>
      </c>
      <c r="AE20" s="116" t="s">
        <v>94</v>
      </c>
      <c r="AF20" s="73">
        <v>0</v>
      </c>
      <c r="AG20" s="73">
        <v>0</v>
      </c>
      <c r="AH20" s="73">
        <v>12.75</v>
      </c>
      <c r="AI20" s="73">
        <v>0</v>
      </c>
      <c r="AJ20" s="73">
        <v>0</v>
      </c>
      <c r="AK20" s="73" t="s">
        <v>94</v>
      </c>
      <c r="AL20" s="116" t="s">
        <v>94</v>
      </c>
      <c r="AM20" s="73">
        <v>0</v>
      </c>
      <c r="AN20" s="73">
        <v>0</v>
      </c>
      <c r="AO20" s="73">
        <v>7.8</v>
      </c>
      <c r="AP20" s="73">
        <v>0</v>
      </c>
      <c r="AQ20" s="73">
        <v>0</v>
      </c>
      <c r="AR20" s="73" t="s">
        <v>94</v>
      </c>
      <c r="AS20" s="116" t="s">
        <v>94</v>
      </c>
      <c r="AT20" s="73">
        <v>0</v>
      </c>
      <c r="AU20" s="73">
        <v>0</v>
      </c>
      <c r="AV20" s="73">
        <v>11.1</v>
      </c>
      <c r="AW20" s="73">
        <v>0</v>
      </c>
      <c r="AX20" s="73">
        <v>0</v>
      </c>
      <c r="AY20" s="73" t="s">
        <v>94</v>
      </c>
      <c r="AZ20" s="116" t="s">
        <v>94</v>
      </c>
      <c r="BA20" s="73">
        <v>0</v>
      </c>
      <c r="BB20" s="73">
        <v>0</v>
      </c>
      <c r="BC20" s="73">
        <v>4.39</v>
      </c>
      <c r="BD20" s="73">
        <v>0</v>
      </c>
      <c r="BE20" s="73">
        <v>0</v>
      </c>
      <c r="BF20" s="73" t="s">
        <v>94</v>
      </c>
      <c r="BG20" s="116" t="s">
        <v>94</v>
      </c>
      <c r="BH20" s="73">
        <v>0</v>
      </c>
      <c r="BI20" s="73">
        <v>0</v>
      </c>
      <c r="BJ20" s="73">
        <v>16.49</v>
      </c>
      <c r="BK20" s="73">
        <v>0</v>
      </c>
      <c r="BL20" s="73">
        <v>0</v>
      </c>
      <c r="BM20" s="73" t="s">
        <v>94</v>
      </c>
      <c r="BN20" s="116" t="s">
        <v>94</v>
      </c>
      <c r="BO20" s="73">
        <v>0</v>
      </c>
      <c r="BP20" s="73">
        <v>0</v>
      </c>
      <c r="BQ20" s="73">
        <v>9.96</v>
      </c>
      <c r="BR20" s="73">
        <v>0</v>
      </c>
      <c r="BS20" s="73">
        <v>0</v>
      </c>
      <c r="BT20" s="73" t="s">
        <v>94</v>
      </c>
      <c r="BU20" s="116" t="s">
        <v>94</v>
      </c>
      <c r="BV20" s="73">
        <v>0</v>
      </c>
      <c r="BW20" s="73">
        <v>0</v>
      </c>
      <c r="BX20" s="73">
        <v>18.36</v>
      </c>
      <c r="BY20" s="73">
        <v>0</v>
      </c>
      <c r="BZ20" s="73">
        <v>0</v>
      </c>
      <c r="CA20" s="73" t="s">
        <v>94</v>
      </c>
      <c r="CB20" s="116" t="s">
        <v>94</v>
      </c>
      <c r="CC20" s="73">
        <v>0</v>
      </c>
      <c r="CD20" s="73">
        <v>0</v>
      </c>
      <c r="CE20" s="73">
        <v>9.93</v>
      </c>
      <c r="CF20" s="73">
        <v>0</v>
      </c>
      <c r="CG20" s="73">
        <v>0</v>
      </c>
      <c r="CH20" s="73" t="s">
        <v>94</v>
      </c>
      <c r="CI20" s="116" t="s">
        <v>94</v>
      </c>
      <c r="CJ20" s="73">
        <v>0</v>
      </c>
      <c r="CK20" s="73">
        <v>0</v>
      </c>
      <c r="CL20" s="73">
        <v>62.97</v>
      </c>
      <c r="CM20" s="73">
        <v>0</v>
      </c>
      <c r="CN20" s="73">
        <v>0</v>
      </c>
      <c r="CO20" s="73" t="s">
        <v>94</v>
      </c>
      <c r="CP20" s="116" t="s">
        <v>94</v>
      </c>
      <c r="CQ20" s="73">
        <v>0</v>
      </c>
      <c r="CR20" s="73">
        <v>0</v>
      </c>
      <c r="CS20" s="73">
        <v>36.35</v>
      </c>
      <c r="CT20" s="73">
        <v>0</v>
      </c>
      <c r="CU20" s="73">
        <v>0</v>
      </c>
      <c r="CV20" s="73" t="s">
        <v>94</v>
      </c>
      <c r="CW20" s="116" t="s">
        <v>94</v>
      </c>
      <c r="CX20" s="73">
        <v>0</v>
      </c>
      <c r="CY20" s="73"/>
      <c r="CZ20" s="73"/>
      <c r="DA20" s="73"/>
      <c r="DB20" s="73"/>
      <c r="DC20" s="73"/>
      <c r="DD20" s="116"/>
      <c r="DE20" s="73"/>
      <c r="DF20" s="73"/>
      <c r="DG20" s="73"/>
      <c r="DH20" s="73"/>
      <c r="DI20" s="73"/>
      <c r="DJ20" s="73"/>
      <c r="DK20" s="116"/>
      <c r="DL20" s="119"/>
    </row>
    <row r="21" spans="1:116" s="41" customFormat="1" ht="31.5">
      <c r="A21" s="27" t="s">
        <v>97</v>
      </c>
      <c r="B21" s="28" t="s">
        <v>98</v>
      </c>
      <c r="C21" s="67" t="s">
        <v>93</v>
      </c>
      <c r="D21" s="73">
        <v>4</v>
      </c>
      <c r="E21" s="73">
        <v>0</v>
      </c>
      <c r="F21" s="73">
        <v>4.26</v>
      </c>
      <c r="G21" s="73">
        <v>0</v>
      </c>
      <c r="H21" s="73">
        <v>0</v>
      </c>
      <c r="I21" s="73" t="s">
        <v>94</v>
      </c>
      <c r="J21" s="116" t="s">
        <v>94</v>
      </c>
      <c r="K21" s="73">
        <v>4</v>
      </c>
      <c r="L21" s="73">
        <v>0</v>
      </c>
      <c r="M21" s="73">
        <v>4.26</v>
      </c>
      <c r="N21" s="73">
        <v>0</v>
      </c>
      <c r="O21" s="73">
        <v>0</v>
      </c>
      <c r="P21" s="73" t="s">
        <v>94</v>
      </c>
      <c r="Q21" s="116" t="s">
        <v>94</v>
      </c>
      <c r="R21" s="73">
        <v>1.2</v>
      </c>
      <c r="S21" s="73">
        <v>0</v>
      </c>
      <c r="T21" s="73">
        <v>1.904</v>
      </c>
      <c r="U21" s="73">
        <v>0</v>
      </c>
      <c r="V21" s="73">
        <v>0</v>
      </c>
      <c r="W21" s="73" t="s">
        <v>94</v>
      </c>
      <c r="X21" s="116" t="s">
        <v>94</v>
      </c>
      <c r="Y21" s="73">
        <v>1.2</v>
      </c>
      <c r="Z21" s="73">
        <v>0</v>
      </c>
      <c r="AA21" s="73">
        <v>1.9</v>
      </c>
      <c r="AB21" s="73">
        <v>0</v>
      </c>
      <c r="AC21" s="73">
        <v>0</v>
      </c>
      <c r="AD21" s="73" t="s">
        <v>94</v>
      </c>
      <c r="AE21" s="116" t="s">
        <v>94</v>
      </c>
      <c r="AF21" s="73">
        <v>1.2</v>
      </c>
      <c r="AG21" s="73">
        <v>0</v>
      </c>
      <c r="AH21" s="73">
        <v>0</v>
      </c>
      <c r="AI21" s="73">
        <v>0</v>
      </c>
      <c r="AJ21" s="73">
        <v>0</v>
      </c>
      <c r="AK21" s="73" t="s">
        <v>94</v>
      </c>
      <c r="AL21" s="116" t="s">
        <v>94</v>
      </c>
      <c r="AM21" s="73">
        <v>1.2</v>
      </c>
      <c r="AN21" s="73">
        <v>0</v>
      </c>
      <c r="AO21" s="73">
        <v>0</v>
      </c>
      <c r="AP21" s="73">
        <v>0</v>
      </c>
      <c r="AQ21" s="73">
        <v>0</v>
      </c>
      <c r="AR21" s="73" t="s">
        <v>94</v>
      </c>
      <c r="AS21" s="116" t="s">
        <v>94</v>
      </c>
      <c r="AT21" s="73">
        <v>0.8</v>
      </c>
      <c r="AU21" s="73">
        <v>0</v>
      </c>
      <c r="AV21" s="73">
        <v>2.36</v>
      </c>
      <c r="AW21" s="73">
        <v>0</v>
      </c>
      <c r="AX21" s="73">
        <v>0</v>
      </c>
      <c r="AY21" s="73" t="s">
        <v>94</v>
      </c>
      <c r="AZ21" s="116" t="s">
        <v>94</v>
      </c>
      <c r="BA21" s="73">
        <v>0.8</v>
      </c>
      <c r="BB21" s="73">
        <v>0</v>
      </c>
      <c r="BC21" s="73">
        <v>2.36</v>
      </c>
      <c r="BD21" s="73">
        <v>0</v>
      </c>
      <c r="BE21" s="73">
        <v>0</v>
      </c>
      <c r="BF21" s="73" t="s">
        <v>94</v>
      </c>
      <c r="BG21" s="116" t="s">
        <v>94</v>
      </c>
      <c r="BH21" s="73">
        <v>0.8</v>
      </c>
      <c r="BI21" s="73">
        <v>0</v>
      </c>
      <c r="BJ21" s="73">
        <v>0</v>
      </c>
      <c r="BK21" s="73">
        <v>0</v>
      </c>
      <c r="BL21" s="73">
        <v>0</v>
      </c>
      <c r="BM21" s="73" t="s">
        <v>94</v>
      </c>
      <c r="BN21" s="116" t="s">
        <v>94</v>
      </c>
      <c r="BO21" s="73">
        <v>0.8</v>
      </c>
      <c r="BP21" s="73">
        <v>0</v>
      </c>
      <c r="BQ21" s="73">
        <v>0</v>
      </c>
      <c r="BR21" s="73">
        <v>0</v>
      </c>
      <c r="BS21" s="73">
        <v>0</v>
      </c>
      <c r="BT21" s="73" t="s">
        <v>94</v>
      </c>
      <c r="BU21" s="116" t="s">
        <v>94</v>
      </c>
      <c r="BV21" s="73">
        <v>0</v>
      </c>
      <c r="BW21" s="73">
        <v>0</v>
      </c>
      <c r="BX21" s="73">
        <v>0</v>
      </c>
      <c r="BY21" s="73">
        <v>0</v>
      </c>
      <c r="BZ21" s="73">
        <v>0</v>
      </c>
      <c r="CA21" s="73" t="s">
        <v>94</v>
      </c>
      <c r="CB21" s="116" t="s">
        <v>94</v>
      </c>
      <c r="CC21" s="73">
        <v>0</v>
      </c>
      <c r="CD21" s="73">
        <v>0</v>
      </c>
      <c r="CE21" s="73">
        <v>0</v>
      </c>
      <c r="CF21" s="73">
        <v>0</v>
      </c>
      <c r="CG21" s="73">
        <v>0</v>
      </c>
      <c r="CH21" s="73" t="s">
        <v>94</v>
      </c>
      <c r="CI21" s="116" t="s">
        <v>94</v>
      </c>
      <c r="CJ21" s="73">
        <v>4</v>
      </c>
      <c r="CK21" s="73">
        <v>0</v>
      </c>
      <c r="CL21" s="73">
        <v>4.26</v>
      </c>
      <c r="CM21" s="73">
        <v>0</v>
      </c>
      <c r="CN21" s="73">
        <v>0</v>
      </c>
      <c r="CO21" s="73" t="s">
        <v>94</v>
      </c>
      <c r="CP21" s="116" t="s">
        <v>94</v>
      </c>
      <c r="CQ21" s="73">
        <v>4</v>
      </c>
      <c r="CR21" s="73">
        <v>0</v>
      </c>
      <c r="CS21" s="73">
        <v>4.26</v>
      </c>
      <c r="CT21" s="73">
        <v>0</v>
      </c>
      <c r="CU21" s="73">
        <v>0</v>
      </c>
      <c r="CV21" s="73" t="s">
        <v>94</v>
      </c>
      <c r="CW21" s="116" t="s">
        <v>94</v>
      </c>
      <c r="CX21" s="73">
        <v>0</v>
      </c>
      <c r="CY21" s="73"/>
      <c r="CZ21" s="73"/>
      <c r="DA21" s="73"/>
      <c r="DB21" s="73"/>
      <c r="DC21" s="73"/>
      <c r="DD21" s="116"/>
      <c r="DE21" s="73"/>
      <c r="DF21" s="73"/>
      <c r="DG21" s="73"/>
      <c r="DH21" s="73"/>
      <c r="DI21" s="73"/>
      <c r="DJ21" s="73"/>
      <c r="DK21" s="116"/>
      <c r="DL21" s="119"/>
    </row>
    <row r="22" spans="1:116" s="41" customFormat="1" ht="31.5">
      <c r="A22" s="27" t="s">
        <v>99</v>
      </c>
      <c r="B22" s="28" t="s">
        <v>121</v>
      </c>
      <c r="C22" s="67" t="s">
        <v>93</v>
      </c>
      <c r="D22" s="73">
        <v>0</v>
      </c>
      <c r="E22" s="73">
        <v>0</v>
      </c>
      <c r="F22" s="73">
        <v>0</v>
      </c>
      <c r="G22" s="73">
        <v>0</v>
      </c>
      <c r="H22" s="73">
        <v>0</v>
      </c>
      <c r="I22" s="73" t="s">
        <v>94</v>
      </c>
      <c r="J22" s="116" t="s">
        <v>475</v>
      </c>
      <c r="K22" s="73">
        <v>0</v>
      </c>
      <c r="L22" s="73">
        <v>0</v>
      </c>
      <c r="M22" s="73">
        <v>0</v>
      </c>
      <c r="N22" s="73">
        <v>0</v>
      </c>
      <c r="O22" s="73">
        <v>0</v>
      </c>
      <c r="P22" s="73" t="s">
        <v>94</v>
      </c>
      <c r="Q22" s="116" t="s">
        <v>475</v>
      </c>
      <c r="R22" s="73">
        <v>0</v>
      </c>
      <c r="S22" s="73">
        <v>0</v>
      </c>
      <c r="T22" s="73">
        <v>0</v>
      </c>
      <c r="U22" s="73">
        <v>0</v>
      </c>
      <c r="V22" s="73">
        <v>0</v>
      </c>
      <c r="W22" s="73" t="s">
        <v>94</v>
      </c>
      <c r="X22" s="116" t="s">
        <v>94</v>
      </c>
      <c r="Y22" s="73">
        <v>0</v>
      </c>
      <c r="Z22" s="73">
        <v>0</v>
      </c>
      <c r="AA22" s="73">
        <v>0</v>
      </c>
      <c r="AB22" s="73">
        <v>0</v>
      </c>
      <c r="AC22" s="73">
        <v>0</v>
      </c>
      <c r="AD22" s="73" t="s">
        <v>94</v>
      </c>
      <c r="AE22" s="116" t="s">
        <v>475</v>
      </c>
      <c r="AF22" s="73">
        <v>0</v>
      </c>
      <c r="AG22" s="73">
        <v>0</v>
      </c>
      <c r="AH22" s="73">
        <v>0</v>
      </c>
      <c r="AI22" s="73">
        <v>0</v>
      </c>
      <c r="AJ22" s="73">
        <v>0</v>
      </c>
      <c r="AK22" s="73" t="s">
        <v>94</v>
      </c>
      <c r="AL22" s="116" t="s">
        <v>94</v>
      </c>
      <c r="AM22" s="73">
        <v>0</v>
      </c>
      <c r="AN22" s="73">
        <v>0</v>
      </c>
      <c r="AO22" s="73">
        <v>0</v>
      </c>
      <c r="AP22" s="73">
        <v>0</v>
      </c>
      <c r="AQ22" s="73">
        <v>0</v>
      </c>
      <c r="AR22" s="73" t="s">
        <v>94</v>
      </c>
      <c r="AS22" s="116" t="s">
        <v>94</v>
      </c>
      <c r="AT22" s="73">
        <v>0</v>
      </c>
      <c r="AU22" s="73">
        <v>0</v>
      </c>
      <c r="AV22" s="73">
        <v>0</v>
      </c>
      <c r="AW22" s="73">
        <v>0</v>
      </c>
      <c r="AX22" s="73">
        <v>0</v>
      </c>
      <c r="AY22" s="73" t="s">
        <v>94</v>
      </c>
      <c r="AZ22" s="116" t="s">
        <v>94</v>
      </c>
      <c r="BA22" s="73">
        <v>0</v>
      </c>
      <c r="BB22" s="73">
        <v>0</v>
      </c>
      <c r="BC22" s="73">
        <v>0</v>
      </c>
      <c r="BD22" s="73">
        <v>0</v>
      </c>
      <c r="BE22" s="73">
        <v>0</v>
      </c>
      <c r="BF22" s="73" t="s">
        <v>94</v>
      </c>
      <c r="BG22" s="116" t="s">
        <v>94</v>
      </c>
      <c r="BH22" s="73">
        <v>0</v>
      </c>
      <c r="BI22" s="73">
        <v>0</v>
      </c>
      <c r="BJ22" s="73">
        <v>0</v>
      </c>
      <c r="BK22" s="73">
        <v>0</v>
      </c>
      <c r="BL22" s="73">
        <v>0</v>
      </c>
      <c r="BM22" s="73" t="s">
        <v>94</v>
      </c>
      <c r="BN22" s="116" t="s">
        <v>94</v>
      </c>
      <c r="BO22" s="73">
        <v>0</v>
      </c>
      <c r="BP22" s="73">
        <v>0</v>
      </c>
      <c r="BQ22" s="73">
        <v>0</v>
      </c>
      <c r="BR22" s="73">
        <v>0</v>
      </c>
      <c r="BS22" s="73">
        <v>0</v>
      </c>
      <c r="BT22" s="73" t="s">
        <v>94</v>
      </c>
      <c r="BU22" s="116" t="s">
        <v>94</v>
      </c>
      <c r="BV22" s="73">
        <v>0</v>
      </c>
      <c r="BW22" s="73">
        <v>0</v>
      </c>
      <c r="BX22" s="73">
        <v>0</v>
      </c>
      <c r="BY22" s="73">
        <v>0</v>
      </c>
      <c r="BZ22" s="73">
        <v>0</v>
      </c>
      <c r="CA22" s="73" t="s">
        <v>94</v>
      </c>
      <c r="CB22" s="116" t="s">
        <v>94</v>
      </c>
      <c r="CC22" s="73">
        <v>0</v>
      </c>
      <c r="CD22" s="73">
        <v>0</v>
      </c>
      <c r="CE22" s="73">
        <v>0</v>
      </c>
      <c r="CF22" s="73">
        <v>0</v>
      </c>
      <c r="CG22" s="73">
        <v>0</v>
      </c>
      <c r="CH22" s="73" t="s">
        <v>94</v>
      </c>
      <c r="CI22" s="116" t="s">
        <v>94</v>
      </c>
      <c r="CJ22" s="73">
        <v>0</v>
      </c>
      <c r="CK22" s="73">
        <v>0</v>
      </c>
      <c r="CL22" s="73">
        <v>0</v>
      </c>
      <c r="CM22" s="73">
        <v>0</v>
      </c>
      <c r="CN22" s="73">
        <v>0</v>
      </c>
      <c r="CO22" s="73" t="s">
        <v>94</v>
      </c>
      <c r="CP22" s="116" t="s">
        <v>475</v>
      </c>
      <c r="CQ22" s="73">
        <v>0</v>
      </c>
      <c r="CR22" s="73">
        <v>0</v>
      </c>
      <c r="CS22" s="73">
        <v>0</v>
      </c>
      <c r="CT22" s="73">
        <v>0</v>
      </c>
      <c r="CU22" s="73">
        <v>0</v>
      </c>
      <c r="CV22" s="73" t="s">
        <v>94</v>
      </c>
      <c r="CW22" s="116" t="s">
        <v>475</v>
      </c>
      <c r="CX22" s="73">
        <v>0</v>
      </c>
      <c r="CY22" s="73"/>
      <c r="CZ22" s="73"/>
      <c r="DA22" s="73"/>
      <c r="DB22" s="73"/>
      <c r="DC22" s="73"/>
      <c r="DD22" s="116"/>
      <c r="DE22" s="73"/>
      <c r="DF22" s="73"/>
      <c r="DG22" s="73"/>
      <c r="DH22" s="73"/>
      <c r="DI22" s="73"/>
      <c r="DJ22" s="73"/>
      <c r="DK22" s="116"/>
      <c r="DL22" s="119"/>
    </row>
    <row r="23" spans="1:116" s="41" customFormat="1" ht="15.75">
      <c r="A23" s="27">
        <v>1</v>
      </c>
      <c r="B23" s="28" t="s">
        <v>101</v>
      </c>
      <c r="C23" s="67" t="s">
        <v>93</v>
      </c>
      <c r="D23" s="73">
        <v>4</v>
      </c>
      <c r="E23" s="73">
        <v>0</v>
      </c>
      <c r="F23" s="73">
        <v>67.23</v>
      </c>
      <c r="G23" s="73">
        <v>0</v>
      </c>
      <c r="H23" s="73">
        <v>0</v>
      </c>
      <c r="I23" s="73" t="s">
        <v>94</v>
      </c>
      <c r="J23" s="116" t="s">
        <v>475</v>
      </c>
      <c r="K23" s="73">
        <v>4</v>
      </c>
      <c r="L23" s="73">
        <v>0</v>
      </c>
      <c r="M23" s="73">
        <v>40.61</v>
      </c>
      <c r="N23" s="73">
        <v>0</v>
      </c>
      <c r="O23" s="73">
        <v>0</v>
      </c>
      <c r="P23" s="73" t="s">
        <v>94</v>
      </c>
      <c r="Q23" s="116" t="s">
        <v>475</v>
      </c>
      <c r="R23" s="73">
        <v>1.2</v>
      </c>
      <c r="S23" s="73">
        <v>0</v>
      </c>
      <c r="T23" s="73">
        <v>6.174</v>
      </c>
      <c r="U23" s="73">
        <v>0</v>
      </c>
      <c r="V23" s="73">
        <v>0</v>
      </c>
      <c r="W23" s="73" t="s">
        <v>94</v>
      </c>
      <c r="X23" s="116" t="s">
        <v>94</v>
      </c>
      <c r="Y23" s="73">
        <v>0</v>
      </c>
      <c r="Z23" s="73">
        <v>0</v>
      </c>
      <c r="AA23" s="73">
        <v>6.17</v>
      </c>
      <c r="AB23" s="73">
        <v>0</v>
      </c>
      <c r="AC23" s="73">
        <v>0</v>
      </c>
      <c r="AD23" s="73" t="s">
        <v>94</v>
      </c>
      <c r="AE23" s="116" t="s">
        <v>475</v>
      </c>
      <c r="AF23" s="73">
        <v>1.2</v>
      </c>
      <c r="AG23" s="73">
        <v>0</v>
      </c>
      <c r="AH23" s="73">
        <v>12.75</v>
      </c>
      <c r="AI23" s="73">
        <v>0</v>
      </c>
      <c r="AJ23" s="73">
        <v>0</v>
      </c>
      <c r="AK23" s="73" t="s">
        <v>94</v>
      </c>
      <c r="AL23" s="116" t="s">
        <v>94</v>
      </c>
      <c r="AM23" s="73">
        <v>1.2</v>
      </c>
      <c r="AN23" s="73">
        <v>0</v>
      </c>
      <c r="AO23" s="73">
        <v>7.8</v>
      </c>
      <c r="AP23" s="73">
        <v>0</v>
      </c>
      <c r="AQ23" s="73">
        <v>0</v>
      </c>
      <c r="AR23" s="73" t="s">
        <v>94</v>
      </c>
      <c r="AS23" s="116" t="s">
        <v>94</v>
      </c>
      <c r="AT23" s="73">
        <v>0.8</v>
      </c>
      <c r="AU23" s="73">
        <v>0</v>
      </c>
      <c r="AV23" s="73">
        <v>13.46</v>
      </c>
      <c r="AW23" s="73">
        <v>0</v>
      </c>
      <c r="AX23" s="73">
        <v>0</v>
      </c>
      <c r="AY23" s="73" t="s">
        <v>94</v>
      </c>
      <c r="AZ23" s="116" t="s">
        <v>94</v>
      </c>
      <c r="BA23" s="73">
        <v>0.8</v>
      </c>
      <c r="BB23" s="73">
        <v>0</v>
      </c>
      <c r="BC23" s="73">
        <v>6.75</v>
      </c>
      <c r="BD23" s="73">
        <v>0</v>
      </c>
      <c r="BE23" s="73">
        <v>0</v>
      </c>
      <c r="BF23" s="73" t="s">
        <v>94</v>
      </c>
      <c r="BG23" s="116" t="s">
        <v>94</v>
      </c>
      <c r="BH23" s="73">
        <v>0.8</v>
      </c>
      <c r="BI23" s="73">
        <v>0</v>
      </c>
      <c r="BJ23" s="73">
        <v>16.49</v>
      </c>
      <c r="BK23" s="73">
        <v>0</v>
      </c>
      <c r="BL23" s="73">
        <v>0</v>
      </c>
      <c r="BM23" s="73" t="s">
        <v>94</v>
      </c>
      <c r="BN23" s="116" t="s">
        <v>94</v>
      </c>
      <c r="BO23" s="73">
        <v>0.8</v>
      </c>
      <c r="BP23" s="73">
        <v>0</v>
      </c>
      <c r="BQ23" s="73">
        <v>9.96</v>
      </c>
      <c r="BR23" s="73">
        <v>0</v>
      </c>
      <c r="BS23" s="73">
        <v>0</v>
      </c>
      <c r="BT23" s="73" t="s">
        <v>94</v>
      </c>
      <c r="BU23" s="116" t="s">
        <v>94</v>
      </c>
      <c r="BV23" s="73">
        <v>0</v>
      </c>
      <c r="BW23" s="73">
        <v>0</v>
      </c>
      <c r="BX23" s="73">
        <v>18.36</v>
      </c>
      <c r="BY23" s="73">
        <v>0</v>
      </c>
      <c r="BZ23" s="73">
        <v>0</v>
      </c>
      <c r="CA23" s="73" t="s">
        <v>94</v>
      </c>
      <c r="CB23" s="116" t="s">
        <v>94</v>
      </c>
      <c r="CC23" s="73">
        <v>0</v>
      </c>
      <c r="CD23" s="73">
        <v>0</v>
      </c>
      <c r="CE23" s="73">
        <v>9.93</v>
      </c>
      <c r="CF23" s="73">
        <v>0</v>
      </c>
      <c r="CG23" s="73">
        <v>0</v>
      </c>
      <c r="CH23" s="73" t="s">
        <v>94</v>
      </c>
      <c r="CI23" s="116" t="s">
        <v>94</v>
      </c>
      <c r="CJ23" s="73">
        <v>4</v>
      </c>
      <c r="CK23" s="73">
        <v>0</v>
      </c>
      <c r="CL23" s="73">
        <v>67.23</v>
      </c>
      <c r="CM23" s="73">
        <v>0</v>
      </c>
      <c r="CN23" s="73">
        <v>0</v>
      </c>
      <c r="CO23" s="73" t="s">
        <v>94</v>
      </c>
      <c r="CP23" s="116" t="s">
        <v>475</v>
      </c>
      <c r="CQ23" s="73">
        <v>4</v>
      </c>
      <c r="CR23" s="73">
        <v>0</v>
      </c>
      <c r="CS23" s="73">
        <v>40.61</v>
      </c>
      <c r="CT23" s="73">
        <v>0</v>
      </c>
      <c r="CU23" s="73">
        <v>0</v>
      </c>
      <c r="CV23" s="73" t="s">
        <v>94</v>
      </c>
      <c r="CW23" s="116" t="s">
        <v>475</v>
      </c>
      <c r="CX23" s="73">
        <v>0</v>
      </c>
      <c r="CY23" s="73"/>
      <c r="CZ23" s="73"/>
      <c r="DA23" s="73"/>
      <c r="DB23" s="73"/>
      <c r="DC23" s="73"/>
      <c r="DD23" s="116"/>
      <c r="DE23" s="73"/>
      <c r="DF23" s="73"/>
      <c r="DG23" s="73"/>
      <c r="DH23" s="73"/>
      <c r="DI23" s="73"/>
      <c r="DJ23" s="73"/>
      <c r="DK23" s="116"/>
      <c r="DL23" s="119"/>
    </row>
    <row r="24" spans="1:116" ht="47.25">
      <c r="A24" s="15" t="s">
        <v>102</v>
      </c>
      <c r="B24" s="25" t="s">
        <v>103</v>
      </c>
      <c r="C24" s="63" t="s">
        <v>93</v>
      </c>
      <c r="D24" s="76">
        <v>0</v>
      </c>
      <c r="E24" s="76">
        <v>0</v>
      </c>
      <c r="F24" s="73">
        <v>62.97</v>
      </c>
      <c r="G24" s="76">
        <v>0</v>
      </c>
      <c r="H24" s="76">
        <v>0</v>
      </c>
      <c r="I24" s="76" t="s">
        <v>94</v>
      </c>
      <c r="J24" s="117" t="s">
        <v>94</v>
      </c>
      <c r="K24" s="76">
        <v>0</v>
      </c>
      <c r="L24" s="76">
        <v>0</v>
      </c>
      <c r="M24" s="73">
        <v>36.35</v>
      </c>
      <c r="N24" s="76">
        <v>0</v>
      </c>
      <c r="O24" s="76">
        <v>0</v>
      </c>
      <c r="P24" s="76" t="s">
        <v>94</v>
      </c>
      <c r="Q24" s="117" t="s">
        <v>94</v>
      </c>
      <c r="R24" s="76">
        <v>0</v>
      </c>
      <c r="S24" s="76">
        <v>0</v>
      </c>
      <c r="T24" s="76">
        <v>4.27</v>
      </c>
      <c r="U24" s="76">
        <v>0</v>
      </c>
      <c r="V24" s="76">
        <v>0</v>
      </c>
      <c r="W24" s="76" t="s">
        <v>94</v>
      </c>
      <c r="X24" s="117" t="s">
        <v>94</v>
      </c>
      <c r="Y24" s="76">
        <v>0</v>
      </c>
      <c r="Z24" s="76">
        <v>0</v>
      </c>
      <c r="AA24" s="76">
        <v>4.27</v>
      </c>
      <c r="AB24" s="76">
        <v>0</v>
      </c>
      <c r="AC24" s="76">
        <v>0</v>
      </c>
      <c r="AD24" s="76" t="s">
        <v>94</v>
      </c>
      <c r="AE24" s="117" t="s">
        <v>94</v>
      </c>
      <c r="AF24" s="73">
        <v>0</v>
      </c>
      <c r="AG24" s="76">
        <v>0</v>
      </c>
      <c r="AH24" s="76">
        <v>12.75</v>
      </c>
      <c r="AI24" s="76">
        <v>0</v>
      </c>
      <c r="AJ24" s="76">
        <v>0</v>
      </c>
      <c r="AK24" s="76" t="s">
        <v>94</v>
      </c>
      <c r="AL24" s="117" t="s">
        <v>94</v>
      </c>
      <c r="AM24" s="76">
        <v>0</v>
      </c>
      <c r="AN24" s="76">
        <v>0</v>
      </c>
      <c r="AO24" s="76">
        <v>7.8</v>
      </c>
      <c r="AP24" s="76">
        <v>0</v>
      </c>
      <c r="AQ24" s="76">
        <v>0</v>
      </c>
      <c r="AR24" s="76" t="s">
        <v>94</v>
      </c>
      <c r="AS24" s="117" t="s">
        <v>94</v>
      </c>
      <c r="AT24" s="76">
        <v>0</v>
      </c>
      <c r="AU24" s="76">
        <v>0</v>
      </c>
      <c r="AV24" s="76">
        <v>11.1</v>
      </c>
      <c r="AW24" s="76">
        <v>0</v>
      </c>
      <c r="AX24" s="76">
        <v>0</v>
      </c>
      <c r="AY24" s="76" t="s">
        <v>94</v>
      </c>
      <c r="AZ24" s="117" t="s">
        <v>94</v>
      </c>
      <c r="BA24" s="76">
        <v>0</v>
      </c>
      <c r="BB24" s="76">
        <v>0</v>
      </c>
      <c r="BC24" s="76">
        <v>4.39</v>
      </c>
      <c r="BD24" s="76">
        <v>0</v>
      </c>
      <c r="BE24" s="76">
        <v>0</v>
      </c>
      <c r="BF24" s="76" t="s">
        <v>94</v>
      </c>
      <c r="BG24" s="117" t="s">
        <v>94</v>
      </c>
      <c r="BH24" s="73">
        <v>0</v>
      </c>
      <c r="BI24" s="76">
        <v>0</v>
      </c>
      <c r="BJ24" s="76">
        <v>16.49</v>
      </c>
      <c r="BK24" s="76">
        <v>0</v>
      </c>
      <c r="BL24" s="76">
        <v>0</v>
      </c>
      <c r="BM24" s="76" t="s">
        <v>94</v>
      </c>
      <c r="BN24" s="117" t="s">
        <v>94</v>
      </c>
      <c r="BO24" s="76">
        <v>0</v>
      </c>
      <c r="BP24" s="76">
        <v>0</v>
      </c>
      <c r="BQ24" s="76">
        <v>9.96</v>
      </c>
      <c r="BR24" s="76">
        <v>0</v>
      </c>
      <c r="BS24" s="76">
        <v>0</v>
      </c>
      <c r="BT24" s="76" t="s">
        <v>94</v>
      </c>
      <c r="BU24" s="117" t="s">
        <v>94</v>
      </c>
      <c r="BV24" s="73">
        <v>0</v>
      </c>
      <c r="BW24" s="76">
        <v>0</v>
      </c>
      <c r="BX24" s="76">
        <v>18.36</v>
      </c>
      <c r="BY24" s="76">
        <v>0</v>
      </c>
      <c r="BZ24" s="76">
        <v>0</v>
      </c>
      <c r="CA24" s="76" t="s">
        <v>94</v>
      </c>
      <c r="CB24" s="117" t="s">
        <v>94</v>
      </c>
      <c r="CC24" s="76">
        <v>0</v>
      </c>
      <c r="CD24" s="76">
        <v>0</v>
      </c>
      <c r="CE24" s="76">
        <v>9.93</v>
      </c>
      <c r="CF24" s="76">
        <v>0</v>
      </c>
      <c r="CG24" s="76">
        <v>0</v>
      </c>
      <c r="CH24" s="76" t="s">
        <v>94</v>
      </c>
      <c r="CI24" s="117" t="s">
        <v>94</v>
      </c>
      <c r="CJ24" s="76">
        <v>0</v>
      </c>
      <c r="CK24" s="76">
        <v>0</v>
      </c>
      <c r="CL24" s="73">
        <v>62.97</v>
      </c>
      <c r="CM24" s="76">
        <v>0</v>
      </c>
      <c r="CN24" s="76">
        <v>0</v>
      </c>
      <c r="CO24" s="76" t="s">
        <v>94</v>
      </c>
      <c r="CP24" s="117" t="s">
        <v>94</v>
      </c>
      <c r="CQ24" s="76">
        <v>0</v>
      </c>
      <c r="CR24" s="76">
        <v>0</v>
      </c>
      <c r="CS24" s="73">
        <v>36.35</v>
      </c>
      <c r="CT24" s="76">
        <v>0</v>
      </c>
      <c r="CU24" s="76">
        <v>0</v>
      </c>
      <c r="CV24" s="76" t="s">
        <v>94</v>
      </c>
      <c r="CW24" s="117" t="s">
        <v>94</v>
      </c>
      <c r="CX24" s="76">
        <v>0</v>
      </c>
      <c r="CY24" s="76"/>
      <c r="CZ24" s="73"/>
      <c r="DA24" s="76"/>
      <c r="DB24" s="76"/>
      <c r="DC24" s="76"/>
      <c r="DD24" s="117"/>
      <c r="DE24" s="76"/>
      <c r="DF24" s="76"/>
      <c r="DG24" s="73"/>
      <c r="DH24" s="76"/>
      <c r="DI24" s="76"/>
      <c r="DJ24" s="76"/>
      <c r="DK24" s="117"/>
      <c r="DL24" s="149"/>
    </row>
    <row r="25" spans="1:116" s="41" customFormat="1" ht="47.25">
      <c r="A25" s="29" t="s">
        <v>104</v>
      </c>
      <c r="B25" s="28" t="s">
        <v>105</v>
      </c>
      <c r="C25" s="67" t="s">
        <v>93</v>
      </c>
      <c r="D25" s="73">
        <v>0</v>
      </c>
      <c r="E25" s="73">
        <v>0</v>
      </c>
      <c r="F25" s="73">
        <v>62.97</v>
      </c>
      <c r="G25" s="73">
        <v>0</v>
      </c>
      <c r="H25" s="73">
        <v>0</v>
      </c>
      <c r="I25" s="73" t="s">
        <v>94</v>
      </c>
      <c r="J25" s="116" t="s">
        <v>94</v>
      </c>
      <c r="K25" s="73">
        <v>0</v>
      </c>
      <c r="L25" s="73">
        <v>0</v>
      </c>
      <c r="M25" s="73">
        <v>36.35</v>
      </c>
      <c r="N25" s="73">
        <v>0</v>
      </c>
      <c r="O25" s="73">
        <v>0</v>
      </c>
      <c r="P25" s="73" t="s">
        <v>94</v>
      </c>
      <c r="Q25" s="116" t="s">
        <v>94</v>
      </c>
      <c r="R25" s="73">
        <v>0</v>
      </c>
      <c r="S25" s="73">
        <v>0</v>
      </c>
      <c r="T25" s="73">
        <v>4.27</v>
      </c>
      <c r="U25" s="73">
        <v>0</v>
      </c>
      <c r="V25" s="73">
        <v>0</v>
      </c>
      <c r="W25" s="73" t="s">
        <v>94</v>
      </c>
      <c r="X25" s="116" t="s">
        <v>94</v>
      </c>
      <c r="Y25" s="73">
        <v>0</v>
      </c>
      <c r="Z25" s="73">
        <v>0</v>
      </c>
      <c r="AA25" s="73">
        <v>4.27</v>
      </c>
      <c r="AB25" s="73">
        <v>0</v>
      </c>
      <c r="AC25" s="73">
        <v>0</v>
      </c>
      <c r="AD25" s="73" t="s">
        <v>94</v>
      </c>
      <c r="AE25" s="116" t="s">
        <v>94</v>
      </c>
      <c r="AF25" s="73">
        <v>0</v>
      </c>
      <c r="AG25" s="73">
        <v>0</v>
      </c>
      <c r="AH25" s="73">
        <v>12.75</v>
      </c>
      <c r="AI25" s="73">
        <v>0</v>
      </c>
      <c r="AJ25" s="73">
        <v>0</v>
      </c>
      <c r="AK25" s="73" t="s">
        <v>94</v>
      </c>
      <c r="AL25" s="116" t="s">
        <v>94</v>
      </c>
      <c r="AM25" s="73">
        <v>0</v>
      </c>
      <c r="AN25" s="73">
        <v>0</v>
      </c>
      <c r="AO25" s="73">
        <v>7.8</v>
      </c>
      <c r="AP25" s="73">
        <v>0</v>
      </c>
      <c r="AQ25" s="73">
        <v>0</v>
      </c>
      <c r="AR25" s="73" t="s">
        <v>94</v>
      </c>
      <c r="AS25" s="116" t="s">
        <v>94</v>
      </c>
      <c r="AT25" s="73">
        <v>0</v>
      </c>
      <c r="AU25" s="73">
        <v>0</v>
      </c>
      <c r="AV25" s="73">
        <v>11.1</v>
      </c>
      <c r="AW25" s="73">
        <v>0</v>
      </c>
      <c r="AX25" s="73">
        <v>0</v>
      </c>
      <c r="AY25" s="73" t="s">
        <v>94</v>
      </c>
      <c r="AZ25" s="116" t="s">
        <v>94</v>
      </c>
      <c r="BA25" s="73">
        <v>0</v>
      </c>
      <c r="BB25" s="73">
        <v>0</v>
      </c>
      <c r="BC25" s="73">
        <v>4.39</v>
      </c>
      <c r="BD25" s="73">
        <v>0</v>
      </c>
      <c r="BE25" s="73">
        <v>0</v>
      </c>
      <c r="BF25" s="73" t="s">
        <v>94</v>
      </c>
      <c r="BG25" s="116" t="s">
        <v>94</v>
      </c>
      <c r="BH25" s="73">
        <v>0</v>
      </c>
      <c r="BI25" s="73">
        <v>0</v>
      </c>
      <c r="BJ25" s="73">
        <v>16.49</v>
      </c>
      <c r="BK25" s="73">
        <v>0</v>
      </c>
      <c r="BL25" s="73">
        <v>0</v>
      </c>
      <c r="BM25" s="73" t="s">
        <v>94</v>
      </c>
      <c r="BN25" s="116" t="s">
        <v>94</v>
      </c>
      <c r="BO25" s="73">
        <v>0</v>
      </c>
      <c r="BP25" s="73">
        <v>0</v>
      </c>
      <c r="BQ25" s="73">
        <v>9.96</v>
      </c>
      <c r="BR25" s="73">
        <v>0</v>
      </c>
      <c r="BS25" s="73">
        <v>0</v>
      </c>
      <c r="BT25" s="73" t="s">
        <v>94</v>
      </c>
      <c r="BU25" s="116" t="s">
        <v>94</v>
      </c>
      <c r="BV25" s="73">
        <v>0</v>
      </c>
      <c r="BW25" s="73">
        <v>0</v>
      </c>
      <c r="BX25" s="73">
        <v>18.36</v>
      </c>
      <c r="BY25" s="73">
        <v>0</v>
      </c>
      <c r="BZ25" s="73">
        <v>0</v>
      </c>
      <c r="CA25" s="73" t="s">
        <v>94</v>
      </c>
      <c r="CB25" s="116" t="s">
        <v>94</v>
      </c>
      <c r="CC25" s="73">
        <v>0</v>
      </c>
      <c r="CD25" s="73">
        <v>0</v>
      </c>
      <c r="CE25" s="73">
        <v>9.93</v>
      </c>
      <c r="CF25" s="73">
        <v>0</v>
      </c>
      <c r="CG25" s="73">
        <v>0</v>
      </c>
      <c r="CH25" s="73" t="s">
        <v>94</v>
      </c>
      <c r="CI25" s="116" t="s">
        <v>94</v>
      </c>
      <c r="CJ25" s="73">
        <v>0</v>
      </c>
      <c r="CK25" s="73">
        <v>0</v>
      </c>
      <c r="CL25" s="73">
        <v>62.97</v>
      </c>
      <c r="CM25" s="73">
        <v>0</v>
      </c>
      <c r="CN25" s="73">
        <v>0</v>
      </c>
      <c r="CO25" s="73" t="s">
        <v>94</v>
      </c>
      <c r="CP25" s="116" t="s">
        <v>94</v>
      </c>
      <c r="CQ25" s="73">
        <v>0</v>
      </c>
      <c r="CR25" s="73">
        <v>0</v>
      </c>
      <c r="CS25" s="73">
        <v>36.35</v>
      </c>
      <c r="CT25" s="73">
        <v>0</v>
      </c>
      <c r="CU25" s="73">
        <v>0</v>
      </c>
      <c r="CV25" s="73" t="s">
        <v>94</v>
      </c>
      <c r="CW25" s="116" t="s">
        <v>94</v>
      </c>
      <c r="CX25" s="73">
        <v>0</v>
      </c>
      <c r="CY25" s="73"/>
      <c r="CZ25" s="73"/>
      <c r="DA25" s="73"/>
      <c r="DB25" s="73"/>
      <c r="DC25" s="73"/>
      <c r="DD25" s="116"/>
      <c r="DE25" s="73"/>
      <c r="DF25" s="73"/>
      <c r="DG25" s="73"/>
      <c r="DH25" s="73"/>
      <c r="DI25" s="73"/>
      <c r="DJ25" s="73"/>
      <c r="DK25" s="116"/>
      <c r="DL25" s="119"/>
    </row>
    <row r="26" spans="1:116" s="41" customFormat="1" ht="31.5">
      <c r="A26" s="29" t="s">
        <v>106</v>
      </c>
      <c r="B26" s="28" t="s">
        <v>107</v>
      </c>
      <c r="C26" s="67" t="s">
        <v>93</v>
      </c>
      <c r="D26" s="73">
        <v>0</v>
      </c>
      <c r="E26" s="73">
        <v>0</v>
      </c>
      <c r="F26" s="73">
        <f>SUM(F27:F51)</f>
        <v>62.972</v>
      </c>
      <c r="G26" s="73">
        <v>0</v>
      </c>
      <c r="H26" s="73">
        <v>0</v>
      </c>
      <c r="I26" s="73" t="s">
        <v>94</v>
      </c>
      <c r="J26" s="116" t="s">
        <v>94</v>
      </c>
      <c r="K26" s="73">
        <v>0</v>
      </c>
      <c r="L26" s="73">
        <v>0</v>
      </c>
      <c r="M26" s="73">
        <f>SUM(M27:M51)</f>
        <v>36.349999999999994</v>
      </c>
      <c r="N26" s="73">
        <v>0</v>
      </c>
      <c r="O26" s="73">
        <v>0</v>
      </c>
      <c r="P26" s="73" t="s">
        <v>94</v>
      </c>
      <c r="Q26" s="116" t="s">
        <v>94</v>
      </c>
      <c r="R26" s="73">
        <v>0</v>
      </c>
      <c r="S26" s="73">
        <v>0</v>
      </c>
      <c r="T26" s="73">
        <v>4.27</v>
      </c>
      <c r="U26" s="73">
        <v>0</v>
      </c>
      <c r="V26" s="73">
        <v>0</v>
      </c>
      <c r="W26" s="73" t="s">
        <v>94</v>
      </c>
      <c r="X26" s="116" t="s">
        <v>94</v>
      </c>
      <c r="Y26" s="73">
        <v>0</v>
      </c>
      <c r="Z26" s="73">
        <v>0</v>
      </c>
      <c r="AA26" s="73">
        <v>4.27</v>
      </c>
      <c r="AB26" s="73">
        <v>0</v>
      </c>
      <c r="AC26" s="73">
        <v>0</v>
      </c>
      <c r="AD26" s="73" t="s">
        <v>94</v>
      </c>
      <c r="AE26" s="116" t="s">
        <v>94</v>
      </c>
      <c r="AF26" s="73">
        <v>0</v>
      </c>
      <c r="AG26" s="73">
        <v>0</v>
      </c>
      <c r="AH26" s="73">
        <v>12.75</v>
      </c>
      <c r="AI26" s="73">
        <v>0</v>
      </c>
      <c r="AJ26" s="73">
        <v>0</v>
      </c>
      <c r="AK26" s="73" t="s">
        <v>94</v>
      </c>
      <c r="AL26" s="116" t="s">
        <v>94</v>
      </c>
      <c r="AM26" s="73">
        <v>0</v>
      </c>
      <c r="AN26" s="73">
        <v>0</v>
      </c>
      <c r="AO26" s="73">
        <v>7.8</v>
      </c>
      <c r="AP26" s="73">
        <v>0</v>
      </c>
      <c r="AQ26" s="73">
        <v>0</v>
      </c>
      <c r="AR26" s="73" t="s">
        <v>94</v>
      </c>
      <c r="AS26" s="116" t="s">
        <v>94</v>
      </c>
      <c r="AT26" s="73">
        <v>0</v>
      </c>
      <c r="AU26" s="73">
        <v>0</v>
      </c>
      <c r="AV26" s="73">
        <v>11.1</v>
      </c>
      <c r="AW26" s="73">
        <v>0</v>
      </c>
      <c r="AX26" s="73">
        <v>0</v>
      </c>
      <c r="AY26" s="73" t="s">
        <v>94</v>
      </c>
      <c r="AZ26" s="116" t="s">
        <v>94</v>
      </c>
      <c r="BA26" s="73">
        <v>0</v>
      </c>
      <c r="BB26" s="73">
        <v>0</v>
      </c>
      <c r="BC26" s="73">
        <v>4.39</v>
      </c>
      <c r="BD26" s="73">
        <v>0</v>
      </c>
      <c r="BE26" s="73">
        <v>0</v>
      </c>
      <c r="BF26" s="73" t="s">
        <v>94</v>
      </c>
      <c r="BG26" s="116" t="s">
        <v>94</v>
      </c>
      <c r="BH26" s="73">
        <v>0</v>
      </c>
      <c r="BI26" s="73">
        <v>0</v>
      </c>
      <c r="BJ26" s="73">
        <v>16.49</v>
      </c>
      <c r="BK26" s="73">
        <v>0</v>
      </c>
      <c r="BL26" s="73">
        <v>0</v>
      </c>
      <c r="BM26" s="73" t="s">
        <v>94</v>
      </c>
      <c r="BN26" s="116" t="s">
        <v>94</v>
      </c>
      <c r="BO26" s="73">
        <v>0</v>
      </c>
      <c r="BP26" s="73">
        <v>0</v>
      </c>
      <c r="BQ26" s="73">
        <v>9.96</v>
      </c>
      <c r="BR26" s="73">
        <v>0</v>
      </c>
      <c r="BS26" s="73">
        <v>0</v>
      </c>
      <c r="BT26" s="73" t="s">
        <v>94</v>
      </c>
      <c r="BU26" s="116" t="s">
        <v>94</v>
      </c>
      <c r="BV26" s="73">
        <v>0</v>
      </c>
      <c r="BW26" s="73">
        <v>0</v>
      </c>
      <c r="BX26" s="73">
        <v>18.36</v>
      </c>
      <c r="BY26" s="73">
        <v>0</v>
      </c>
      <c r="BZ26" s="73">
        <v>0</v>
      </c>
      <c r="CA26" s="73" t="s">
        <v>94</v>
      </c>
      <c r="CB26" s="116" t="s">
        <v>94</v>
      </c>
      <c r="CC26" s="73">
        <v>0</v>
      </c>
      <c r="CD26" s="73">
        <v>0</v>
      </c>
      <c r="CE26" s="73">
        <v>9.93</v>
      </c>
      <c r="CF26" s="73">
        <v>0</v>
      </c>
      <c r="CG26" s="73">
        <v>0</v>
      </c>
      <c r="CH26" s="73" t="s">
        <v>94</v>
      </c>
      <c r="CI26" s="116" t="s">
        <v>94</v>
      </c>
      <c r="CJ26" s="73">
        <v>0</v>
      </c>
      <c r="CK26" s="73">
        <v>0</v>
      </c>
      <c r="CL26" s="73">
        <f>SUM(CL27:CL51)</f>
        <v>62.972</v>
      </c>
      <c r="CM26" s="73">
        <v>0</v>
      </c>
      <c r="CN26" s="73">
        <v>0</v>
      </c>
      <c r="CO26" s="73" t="s">
        <v>94</v>
      </c>
      <c r="CP26" s="116" t="s">
        <v>94</v>
      </c>
      <c r="CQ26" s="73">
        <v>0</v>
      </c>
      <c r="CR26" s="73">
        <v>0</v>
      </c>
      <c r="CS26" s="73">
        <f>SUM(CS27:CS51)</f>
        <v>36.349999999999994</v>
      </c>
      <c r="CT26" s="73">
        <v>0</v>
      </c>
      <c r="CU26" s="73">
        <v>0</v>
      </c>
      <c r="CV26" s="73" t="s">
        <v>94</v>
      </c>
      <c r="CW26" s="116" t="s">
        <v>94</v>
      </c>
      <c r="CX26" s="73">
        <v>0</v>
      </c>
      <c r="CY26" s="73"/>
      <c r="CZ26" s="73"/>
      <c r="DA26" s="73"/>
      <c r="DB26" s="73"/>
      <c r="DC26" s="73"/>
      <c r="DD26" s="116"/>
      <c r="DE26" s="73"/>
      <c r="DF26" s="73"/>
      <c r="DG26" s="73"/>
      <c r="DH26" s="73"/>
      <c r="DI26" s="73"/>
      <c r="DJ26" s="73"/>
      <c r="DK26" s="116"/>
      <c r="DL26" s="119"/>
    </row>
    <row r="27" spans="1:116" ht="47.25">
      <c r="A27" s="30" t="s">
        <v>108</v>
      </c>
      <c r="B27" s="31" t="s">
        <v>109</v>
      </c>
      <c r="C27" s="63" t="s">
        <v>93</v>
      </c>
      <c r="D27" s="76">
        <v>0</v>
      </c>
      <c r="E27" s="76">
        <v>0</v>
      </c>
      <c r="F27" s="76">
        <v>2</v>
      </c>
      <c r="G27" s="76">
        <v>0</v>
      </c>
      <c r="H27" s="76">
        <v>0</v>
      </c>
      <c r="I27" s="76" t="s">
        <v>94</v>
      </c>
      <c r="J27" s="117" t="s">
        <v>94</v>
      </c>
      <c r="K27" s="76">
        <v>0</v>
      </c>
      <c r="L27" s="76">
        <v>0</v>
      </c>
      <c r="M27" s="73">
        <v>2</v>
      </c>
      <c r="N27" s="76">
        <v>0</v>
      </c>
      <c r="O27" s="76">
        <v>0</v>
      </c>
      <c r="P27" s="76" t="s">
        <v>94</v>
      </c>
      <c r="Q27" s="117" t="s">
        <v>94</v>
      </c>
      <c r="R27" s="76">
        <v>0</v>
      </c>
      <c r="S27" s="76">
        <v>0</v>
      </c>
      <c r="T27" s="76">
        <v>2</v>
      </c>
      <c r="U27" s="76">
        <v>0</v>
      </c>
      <c r="V27" s="76">
        <v>0</v>
      </c>
      <c r="W27" s="76" t="s">
        <v>94</v>
      </c>
      <c r="X27" s="117" t="s">
        <v>94</v>
      </c>
      <c r="Y27" s="76">
        <v>0</v>
      </c>
      <c r="Z27" s="76">
        <v>0</v>
      </c>
      <c r="AA27" s="76">
        <v>2</v>
      </c>
      <c r="AB27" s="76">
        <v>0</v>
      </c>
      <c r="AC27" s="76">
        <v>0</v>
      </c>
      <c r="AD27" s="76" t="s">
        <v>94</v>
      </c>
      <c r="AE27" s="117" t="s">
        <v>94</v>
      </c>
      <c r="AF27" s="73">
        <v>0</v>
      </c>
      <c r="AG27" s="76">
        <v>0</v>
      </c>
      <c r="AH27" s="76">
        <v>0</v>
      </c>
      <c r="AI27" s="76">
        <v>0</v>
      </c>
      <c r="AJ27" s="76">
        <v>0</v>
      </c>
      <c r="AK27" s="76" t="s">
        <v>94</v>
      </c>
      <c r="AL27" s="117" t="s">
        <v>94</v>
      </c>
      <c r="AM27" s="76">
        <v>0</v>
      </c>
      <c r="AN27" s="76">
        <v>0</v>
      </c>
      <c r="AO27" s="76">
        <v>0</v>
      </c>
      <c r="AP27" s="76">
        <v>0</v>
      </c>
      <c r="AQ27" s="76">
        <v>0</v>
      </c>
      <c r="AR27" s="76" t="s">
        <v>94</v>
      </c>
      <c r="AS27" s="117" t="s">
        <v>94</v>
      </c>
      <c r="AT27" s="76">
        <v>0</v>
      </c>
      <c r="AU27" s="76">
        <v>0</v>
      </c>
      <c r="AV27" s="76">
        <v>0</v>
      </c>
      <c r="AW27" s="76">
        <v>0</v>
      </c>
      <c r="AX27" s="76">
        <v>0</v>
      </c>
      <c r="AY27" s="76" t="s">
        <v>94</v>
      </c>
      <c r="AZ27" s="117" t="s">
        <v>94</v>
      </c>
      <c r="BA27" s="76">
        <v>0</v>
      </c>
      <c r="BB27" s="76">
        <v>0</v>
      </c>
      <c r="BC27" s="76">
        <v>0</v>
      </c>
      <c r="BD27" s="76">
        <v>0</v>
      </c>
      <c r="BE27" s="76">
        <v>0</v>
      </c>
      <c r="BF27" s="76" t="s">
        <v>94</v>
      </c>
      <c r="BG27" s="117" t="s">
        <v>94</v>
      </c>
      <c r="BH27" s="73">
        <v>0</v>
      </c>
      <c r="BI27" s="76">
        <v>0</v>
      </c>
      <c r="BJ27" s="76">
        <v>0</v>
      </c>
      <c r="BK27" s="76">
        <v>0</v>
      </c>
      <c r="BL27" s="76">
        <v>0</v>
      </c>
      <c r="BM27" s="76" t="s">
        <v>94</v>
      </c>
      <c r="BN27" s="117" t="s">
        <v>94</v>
      </c>
      <c r="BO27" s="76">
        <v>0</v>
      </c>
      <c r="BP27" s="76">
        <v>0</v>
      </c>
      <c r="BQ27" s="76">
        <v>0</v>
      </c>
      <c r="BR27" s="76">
        <v>0</v>
      </c>
      <c r="BS27" s="76">
        <v>0</v>
      </c>
      <c r="BT27" s="76" t="s">
        <v>94</v>
      </c>
      <c r="BU27" s="117" t="s">
        <v>94</v>
      </c>
      <c r="BV27" s="73">
        <v>0</v>
      </c>
      <c r="BW27" s="76">
        <v>0</v>
      </c>
      <c r="BX27" s="76">
        <v>0</v>
      </c>
      <c r="BY27" s="76">
        <v>0</v>
      </c>
      <c r="BZ27" s="76">
        <v>0</v>
      </c>
      <c r="CA27" s="76" t="s">
        <v>94</v>
      </c>
      <c r="CB27" s="117" t="s">
        <v>94</v>
      </c>
      <c r="CC27" s="76">
        <v>0</v>
      </c>
      <c r="CD27" s="76">
        <v>0</v>
      </c>
      <c r="CE27" s="76">
        <v>0</v>
      </c>
      <c r="CF27" s="76">
        <v>0</v>
      </c>
      <c r="CG27" s="76">
        <v>0</v>
      </c>
      <c r="CH27" s="76" t="s">
        <v>94</v>
      </c>
      <c r="CI27" s="117" t="s">
        <v>94</v>
      </c>
      <c r="CJ27" s="76">
        <v>0</v>
      </c>
      <c r="CK27" s="76">
        <v>0</v>
      </c>
      <c r="CL27" s="76">
        <v>2</v>
      </c>
      <c r="CM27" s="76">
        <v>0</v>
      </c>
      <c r="CN27" s="76">
        <v>0</v>
      </c>
      <c r="CO27" s="76" t="s">
        <v>94</v>
      </c>
      <c r="CP27" s="117" t="s">
        <v>94</v>
      </c>
      <c r="CQ27" s="76">
        <v>0</v>
      </c>
      <c r="CR27" s="76">
        <v>0</v>
      </c>
      <c r="CS27" s="73">
        <v>2</v>
      </c>
      <c r="CT27" s="76">
        <v>0</v>
      </c>
      <c r="CU27" s="76">
        <v>0</v>
      </c>
      <c r="CV27" s="76" t="s">
        <v>94</v>
      </c>
      <c r="CW27" s="117" t="s">
        <v>94</v>
      </c>
      <c r="CX27" s="76">
        <v>0</v>
      </c>
      <c r="CY27" s="76"/>
      <c r="CZ27" s="76"/>
      <c r="DA27" s="76"/>
      <c r="DB27" s="76"/>
      <c r="DC27" s="76"/>
      <c r="DD27" s="117"/>
      <c r="DE27" s="76"/>
      <c r="DF27" s="76"/>
      <c r="DG27" s="73"/>
      <c r="DH27" s="76"/>
      <c r="DI27" s="76"/>
      <c r="DJ27" s="76"/>
      <c r="DK27" s="117"/>
      <c r="DL27" s="149"/>
    </row>
    <row r="28" spans="1:116" ht="47.25">
      <c r="A28" s="30" t="s">
        <v>111</v>
      </c>
      <c r="B28" s="31" t="s">
        <v>112</v>
      </c>
      <c r="C28" s="63" t="s">
        <v>93</v>
      </c>
      <c r="D28" s="76">
        <v>0</v>
      </c>
      <c r="E28" s="76">
        <v>0</v>
      </c>
      <c r="F28" s="76">
        <v>2.27</v>
      </c>
      <c r="G28" s="76">
        <v>0</v>
      </c>
      <c r="H28" s="76">
        <v>0</v>
      </c>
      <c r="I28" s="76" t="s">
        <v>94</v>
      </c>
      <c r="J28" s="117" t="s">
        <v>94</v>
      </c>
      <c r="K28" s="76">
        <v>0</v>
      </c>
      <c r="L28" s="76">
        <v>0</v>
      </c>
      <c r="M28" s="73">
        <v>2.27</v>
      </c>
      <c r="N28" s="76">
        <v>0</v>
      </c>
      <c r="O28" s="76">
        <v>0</v>
      </c>
      <c r="P28" s="76" t="s">
        <v>94</v>
      </c>
      <c r="Q28" s="117" t="s">
        <v>94</v>
      </c>
      <c r="R28" s="76">
        <v>0</v>
      </c>
      <c r="S28" s="76">
        <v>0</v>
      </c>
      <c r="T28" s="76">
        <v>2.27</v>
      </c>
      <c r="U28" s="76">
        <v>0</v>
      </c>
      <c r="V28" s="76">
        <v>0</v>
      </c>
      <c r="W28" s="76" t="s">
        <v>94</v>
      </c>
      <c r="X28" s="117" t="s">
        <v>94</v>
      </c>
      <c r="Y28" s="76">
        <v>0</v>
      </c>
      <c r="Z28" s="76">
        <v>0</v>
      </c>
      <c r="AA28" s="76">
        <v>2.24</v>
      </c>
      <c r="AB28" s="76">
        <v>0</v>
      </c>
      <c r="AC28" s="76">
        <v>0</v>
      </c>
      <c r="AD28" s="76" t="s">
        <v>94</v>
      </c>
      <c r="AE28" s="117" t="s">
        <v>94</v>
      </c>
      <c r="AF28" s="73">
        <v>0</v>
      </c>
      <c r="AG28" s="76">
        <v>0</v>
      </c>
      <c r="AH28" s="76">
        <v>0</v>
      </c>
      <c r="AI28" s="76">
        <v>0</v>
      </c>
      <c r="AJ28" s="76">
        <v>0</v>
      </c>
      <c r="AK28" s="76" t="s">
        <v>94</v>
      </c>
      <c r="AL28" s="117" t="s">
        <v>94</v>
      </c>
      <c r="AM28" s="76">
        <v>0</v>
      </c>
      <c r="AN28" s="76">
        <v>0</v>
      </c>
      <c r="AO28" s="76">
        <v>0</v>
      </c>
      <c r="AP28" s="76">
        <v>0</v>
      </c>
      <c r="AQ28" s="76">
        <v>0</v>
      </c>
      <c r="AR28" s="76" t="s">
        <v>94</v>
      </c>
      <c r="AS28" s="117" t="s">
        <v>94</v>
      </c>
      <c r="AT28" s="76">
        <v>0</v>
      </c>
      <c r="AU28" s="76">
        <v>0</v>
      </c>
      <c r="AV28" s="76">
        <v>0</v>
      </c>
      <c r="AW28" s="76">
        <v>0</v>
      </c>
      <c r="AX28" s="76">
        <v>0</v>
      </c>
      <c r="AY28" s="76" t="s">
        <v>94</v>
      </c>
      <c r="AZ28" s="117" t="s">
        <v>94</v>
      </c>
      <c r="BA28" s="76">
        <v>0</v>
      </c>
      <c r="BB28" s="76">
        <v>0</v>
      </c>
      <c r="BC28" s="76">
        <v>0</v>
      </c>
      <c r="BD28" s="76">
        <v>0</v>
      </c>
      <c r="BE28" s="76">
        <v>0</v>
      </c>
      <c r="BF28" s="76" t="s">
        <v>94</v>
      </c>
      <c r="BG28" s="117" t="s">
        <v>94</v>
      </c>
      <c r="BH28" s="73">
        <v>0</v>
      </c>
      <c r="BI28" s="76">
        <v>0</v>
      </c>
      <c r="BJ28" s="76">
        <v>0</v>
      </c>
      <c r="BK28" s="76">
        <v>0</v>
      </c>
      <c r="BL28" s="76">
        <v>0</v>
      </c>
      <c r="BM28" s="76" t="s">
        <v>94</v>
      </c>
      <c r="BN28" s="117" t="s">
        <v>94</v>
      </c>
      <c r="BO28" s="76">
        <v>0</v>
      </c>
      <c r="BP28" s="76">
        <v>0</v>
      </c>
      <c r="BQ28" s="76">
        <v>0</v>
      </c>
      <c r="BR28" s="76">
        <v>0</v>
      </c>
      <c r="BS28" s="76">
        <v>0</v>
      </c>
      <c r="BT28" s="76" t="s">
        <v>94</v>
      </c>
      <c r="BU28" s="117" t="s">
        <v>94</v>
      </c>
      <c r="BV28" s="73">
        <v>0</v>
      </c>
      <c r="BW28" s="76">
        <v>0</v>
      </c>
      <c r="BX28" s="76">
        <v>0</v>
      </c>
      <c r="BY28" s="76">
        <v>0</v>
      </c>
      <c r="BZ28" s="76">
        <v>0</v>
      </c>
      <c r="CA28" s="76" t="s">
        <v>94</v>
      </c>
      <c r="CB28" s="117" t="s">
        <v>94</v>
      </c>
      <c r="CC28" s="76">
        <v>0</v>
      </c>
      <c r="CD28" s="76">
        <v>0</v>
      </c>
      <c r="CE28" s="76">
        <v>0</v>
      </c>
      <c r="CF28" s="76">
        <v>0</v>
      </c>
      <c r="CG28" s="76">
        <v>0</v>
      </c>
      <c r="CH28" s="76" t="s">
        <v>94</v>
      </c>
      <c r="CI28" s="117" t="s">
        <v>94</v>
      </c>
      <c r="CJ28" s="76">
        <v>0</v>
      </c>
      <c r="CK28" s="76">
        <v>0</v>
      </c>
      <c r="CL28" s="76">
        <v>2.27</v>
      </c>
      <c r="CM28" s="76">
        <v>0</v>
      </c>
      <c r="CN28" s="76">
        <v>0</v>
      </c>
      <c r="CO28" s="76" t="s">
        <v>94</v>
      </c>
      <c r="CP28" s="117" t="s">
        <v>94</v>
      </c>
      <c r="CQ28" s="76">
        <v>0</v>
      </c>
      <c r="CR28" s="76">
        <v>0</v>
      </c>
      <c r="CS28" s="73">
        <v>2.27</v>
      </c>
      <c r="CT28" s="76">
        <v>0</v>
      </c>
      <c r="CU28" s="76">
        <v>0</v>
      </c>
      <c r="CV28" s="76" t="s">
        <v>94</v>
      </c>
      <c r="CW28" s="117" t="s">
        <v>94</v>
      </c>
      <c r="CX28" s="76">
        <v>0</v>
      </c>
      <c r="CY28" s="76"/>
      <c r="CZ28" s="76"/>
      <c r="DA28" s="76"/>
      <c r="DB28" s="76"/>
      <c r="DC28" s="76"/>
      <c r="DD28" s="117"/>
      <c r="DE28" s="76"/>
      <c r="DF28" s="76"/>
      <c r="DG28" s="73"/>
      <c r="DH28" s="76"/>
      <c r="DI28" s="76"/>
      <c r="DJ28" s="76"/>
      <c r="DK28" s="117"/>
      <c r="DL28" s="149"/>
    </row>
    <row r="29" spans="1:116" ht="99" customHeight="1">
      <c r="A29" s="118" t="s">
        <v>130</v>
      </c>
      <c r="B29" s="39" t="s">
        <v>275</v>
      </c>
      <c r="C29" s="67" t="s">
        <v>93</v>
      </c>
      <c r="D29" s="73">
        <v>0</v>
      </c>
      <c r="E29" s="73">
        <v>0</v>
      </c>
      <c r="F29" s="73">
        <v>5.485</v>
      </c>
      <c r="G29" s="73">
        <v>0</v>
      </c>
      <c r="H29" s="73">
        <v>0</v>
      </c>
      <c r="I29" s="73" t="s">
        <v>94</v>
      </c>
      <c r="J29" s="116" t="s">
        <v>94</v>
      </c>
      <c r="K29" s="73">
        <v>0</v>
      </c>
      <c r="L29" s="73">
        <v>0</v>
      </c>
      <c r="M29" s="73">
        <v>5.49</v>
      </c>
      <c r="N29" s="73">
        <v>0</v>
      </c>
      <c r="O29" s="73">
        <v>0</v>
      </c>
      <c r="P29" s="73" t="s">
        <v>94</v>
      </c>
      <c r="Q29" s="116" t="s">
        <v>94</v>
      </c>
      <c r="R29" s="73">
        <v>0</v>
      </c>
      <c r="S29" s="73">
        <v>0</v>
      </c>
      <c r="T29" s="73">
        <v>0</v>
      </c>
      <c r="U29" s="73">
        <v>0</v>
      </c>
      <c r="V29" s="73">
        <v>0</v>
      </c>
      <c r="W29" s="73" t="s">
        <v>94</v>
      </c>
      <c r="X29" s="116" t="s">
        <v>94</v>
      </c>
      <c r="Y29" s="73">
        <v>0</v>
      </c>
      <c r="Z29" s="73">
        <v>0</v>
      </c>
      <c r="AA29" s="73">
        <v>0</v>
      </c>
      <c r="AB29" s="73">
        <v>0</v>
      </c>
      <c r="AC29" s="73">
        <v>0</v>
      </c>
      <c r="AD29" s="73" t="s">
        <v>94</v>
      </c>
      <c r="AE29" s="116" t="s">
        <v>94</v>
      </c>
      <c r="AF29" s="73">
        <v>0</v>
      </c>
      <c r="AG29" s="73">
        <v>0</v>
      </c>
      <c r="AH29" s="73">
        <v>5.49</v>
      </c>
      <c r="AI29" s="73">
        <v>0</v>
      </c>
      <c r="AJ29" s="73">
        <v>0</v>
      </c>
      <c r="AK29" s="73" t="s">
        <v>94</v>
      </c>
      <c r="AL29" s="116" t="s">
        <v>94</v>
      </c>
      <c r="AM29" s="73">
        <v>0</v>
      </c>
      <c r="AN29" s="73">
        <v>0</v>
      </c>
      <c r="AO29" s="73">
        <v>5.49</v>
      </c>
      <c r="AP29" s="73">
        <v>0</v>
      </c>
      <c r="AQ29" s="73">
        <v>0</v>
      </c>
      <c r="AR29" s="73" t="s">
        <v>94</v>
      </c>
      <c r="AS29" s="116" t="s">
        <v>94</v>
      </c>
      <c r="AT29" s="76">
        <v>0</v>
      </c>
      <c r="AU29" s="76">
        <v>0</v>
      </c>
      <c r="AV29" s="76">
        <v>0</v>
      </c>
      <c r="AW29" s="76">
        <v>0</v>
      </c>
      <c r="AX29" s="76">
        <v>0</v>
      </c>
      <c r="AY29" s="76" t="s">
        <v>94</v>
      </c>
      <c r="AZ29" s="117" t="s">
        <v>94</v>
      </c>
      <c r="BA29" s="76">
        <v>0</v>
      </c>
      <c r="BB29" s="76">
        <v>0</v>
      </c>
      <c r="BC29" s="76">
        <v>0</v>
      </c>
      <c r="BD29" s="76">
        <v>0</v>
      </c>
      <c r="BE29" s="76">
        <v>0</v>
      </c>
      <c r="BF29" s="76" t="s">
        <v>94</v>
      </c>
      <c r="BG29" s="117" t="s">
        <v>94</v>
      </c>
      <c r="BH29" s="73">
        <v>0</v>
      </c>
      <c r="BI29" s="76">
        <v>0</v>
      </c>
      <c r="BJ29" s="76">
        <v>0</v>
      </c>
      <c r="BK29" s="76">
        <v>0</v>
      </c>
      <c r="BL29" s="76">
        <v>0</v>
      </c>
      <c r="BM29" s="76" t="s">
        <v>94</v>
      </c>
      <c r="BN29" s="117" t="s">
        <v>94</v>
      </c>
      <c r="BO29" s="76">
        <v>0</v>
      </c>
      <c r="BP29" s="76">
        <v>0</v>
      </c>
      <c r="BQ29" s="76">
        <v>0</v>
      </c>
      <c r="BR29" s="76">
        <v>0</v>
      </c>
      <c r="BS29" s="76">
        <v>0</v>
      </c>
      <c r="BT29" s="76" t="s">
        <v>94</v>
      </c>
      <c r="BU29" s="117" t="s">
        <v>94</v>
      </c>
      <c r="BV29" s="73">
        <v>0</v>
      </c>
      <c r="BW29" s="76">
        <v>0</v>
      </c>
      <c r="BX29" s="76">
        <v>0</v>
      </c>
      <c r="BY29" s="76">
        <v>0</v>
      </c>
      <c r="BZ29" s="76">
        <v>0</v>
      </c>
      <c r="CA29" s="76" t="s">
        <v>94</v>
      </c>
      <c r="CB29" s="117" t="s">
        <v>94</v>
      </c>
      <c r="CC29" s="76">
        <v>0</v>
      </c>
      <c r="CD29" s="76">
        <v>0</v>
      </c>
      <c r="CE29" s="76">
        <v>0</v>
      </c>
      <c r="CF29" s="76">
        <v>0</v>
      </c>
      <c r="CG29" s="76">
        <v>0</v>
      </c>
      <c r="CH29" s="76" t="s">
        <v>94</v>
      </c>
      <c r="CI29" s="117" t="s">
        <v>94</v>
      </c>
      <c r="CJ29" s="73">
        <v>0</v>
      </c>
      <c r="CK29" s="73">
        <v>0</v>
      </c>
      <c r="CL29" s="73">
        <v>5.485</v>
      </c>
      <c r="CM29" s="73">
        <v>0</v>
      </c>
      <c r="CN29" s="73">
        <v>0</v>
      </c>
      <c r="CO29" s="73" t="s">
        <v>94</v>
      </c>
      <c r="CP29" s="116" t="s">
        <v>94</v>
      </c>
      <c r="CQ29" s="73">
        <v>0</v>
      </c>
      <c r="CR29" s="73">
        <v>0</v>
      </c>
      <c r="CS29" s="73">
        <v>5.49</v>
      </c>
      <c r="CT29" s="73">
        <v>0</v>
      </c>
      <c r="CU29" s="73">
        <v>0</v>
      </c>
      <c r="CV29" s="73" t="s">
        <v>94</v>
      </c>
      <c r="CW29" s="116" t="s">
        <v>94</v>
      </c>
      <c r="CX29" s="73">
        <v>0</v>
      </c>
      <c r="CY29" s="73"/>
      <c r="CZ29" s="73"/>
      <c r="DA29" s="73"/>
      <c r="DB29" s="73"/>
      <c r="DC29" s="73"/>
      <c r="DD29" s="116"/>
      <c r="DE29" s="73"/>
      <c r="DF29" s="73"/>
      <c r="DG29" s="73"/>
      <c r="DH29" s="73"/>
      <c r="DI29" s="73"/>
      <c r="DJ29" s="73"/>
      <c r="DK29" s="116"/>
      <c r="DL29" s="149"/>
    </row>
    <row r="30" spans="1:116" ht="77.25" customHeight="1">
      <c r="A30" s="118" t="s">
        <v>143</v>
      </c>
      <c r="B30" s="39" t="s">
        <v>279</v>
      </c>
      <c r="C30" s="67" t="s">
        <v>93</v>
      </c>
      <c r="D30" s="73">
        <v>0</v>
      </c>
      <c r="E30" s="73">
        <v>0</v>
      </c>
      <c r="F30" s="73">
        <v>2.307</v>
      </c>
      <c r="G30" s="73">
        <v>0</v>
      </c>
      <c r="H30" s="73">
        <v>0</v>
      </c>
      <c r="I30" s="73" t="s">
        <v>94</v>
      </c>
      <c r="J30" s="116" t="s">
        <v>94</v>
      </c>
      <c r="K30" s="73">
        <v>0</v>
      </c>
      <c r="L30" s="73">
        <v>0</v>
      </c>
      <c r="M30" s="73">
        <v>2.31</v>
      </c>
      <c r="N30" s="73">
        <v>0</v>
      </c>
      <c r="O30" s="73">
        <v>0</v>
      </c>
      <c r="P30" s="73" t="s">
        <v>94</v>
      </c>
      <c r="Q30" s="116" t="s">
        <v>94</v>
      </c>
      <c r="R30" s="73">
        <v>0</v>
      </c>
      <c r="S30" s="73">
        <v>0</v>
      </c>
      <c r="T30" s="73">
        <v>0</v>
      </c>
      <c r="U30" s="73">
        <v>0</v>
      </c>
      <c r="V30" s="73">
        <v>0</v>
      </c>
      <c r="W30" s="73" t="s">
        <v>94</v>
      </c>
      <c r="X30" s="116" t="s">
        <v>94</v>
      </c>
      <c r="Y30" s="73">
        <v>0</v>
      </c>
      <c r="Z30" s="73">
        <v>0</v>
      </c>
      <c r="AA30" s="73">
        <v>0</v>
      </c>
      <c r="AB30" s="73">
        <v>0</v>
      </c>
      <c r="AC30" s="73">
        <v>0</v>
      </c>
      <c r="AD30" s="73" t="s">
        <v>94</v>
      </c>
      <c r="AE30" s="116" t="s">
        <v>94</v>
      </c>
      <c r="AF30" s="73">
        <v>0</v>
      </c>
      <c r="AG30" s="73">
        <v>0</v>
      </c>
      <c r="AH30" s="73">
        <v>2.31</v>
      </c>
      <c r="AI30" s="73">
        <v>0</v>
      </c>
      <c r="AJ30" s="73">
        <v>0</v>
      </c>
      <c r="AK30" s="73" t="s">
        <v>94</v>
      </c>
      <c r="AL30" s="116" t="s">
        <v>94</v>
      </c>
      <c r="AM30" s="73">
        <v>0</v>
      </c>
      <c r="AN30" s="73">
        <v>0</v>
      </c>
      <c r="AO30" s="73">
        <v>2.31</v>
      </c>
      <c r="AP30" s="73">
        <v>0</v>
      </c>
      <c r="AQ30" s="73">
        <v>0</v>
      </c>
      <c r="AR30" s="73" t="s">
        <v>94</v>
      </c>
      <c r="AS30" s="116" t="s">
        <v>94</v>
      </c>
      <c r="AT30" s="76">
        <v>0</v>
      </c>
      <c r="AU30" s="76">
        <v>0</v>
      </c>
      <c r="AV30" s="76">
        <v>0</v>
      </c>
      <c r="AW30" s="76">
        <v>0</v>
      </c>
      <c r="AX30" s="76">
        <v>0</v>
      </c>
      <c r="AY30" s="76" t="s">
        <v>94</v>
      </c>
      <c r="AZ30" s="117" t="s">
        <v>94</v>
      </c>
      <c r="BA30" s="76">
        <v>0</v>
      </c>
      <c r="BB30" s="76">
        <v>0</v>
      </c>
      <c r="BC30" s="76">
        <v>0</v>
      </c>
      <c r="BD30" s="76">
        <v>0</v>
      </c>
      <c r="BE30" s="76">
        <v>0</v>
      </c>
      <c r="BF30" s="76" t="s">
        <v>94</v>
      </c>
      <c r="BG30" s="117" t="s">
        <v>94</v>
      </c>
      <c r="BH30" s="73">
        <v>0</v>
      </c>
      <c r="BI30" s="76">
        <v>0</v>
      </c>
      <c r="BJ30" s="76">
        <v>0</v>
      </c>
      <c r="BK30" s="76">
        <v>0</v>
      </c>
      <c r="BL30" s="76">
        <v>0</v>
      </c>
      <c r="BM30" s="76" t="s">
        <v>94</v>
      </c>
      <c r="BN30" s="117" t="s">
        <v>94</v>
      </c>
      <c r="BO30" s="76">
        <v>0</v>
      </c>
      <c r="BP30" s="76">
        <v>0</v>
      </c>
      <c r="BQ30" s="76">
        <v>0</v>
      </c>
      <c r="BR30" s="76">
        <v>0</v>
      </c>
      <c r="BS30" s="76">
        <v>0</v>
      </c>
      <c r="BT30" s="76" t="s">
        <v>94</v>
      </c>
      <c r="BU30" s="117" t="s">
        <v>94</v>
      </c>
      <c r="BV30" s="73">
        <v>0</v>
      </c>
      <c r="BW30" s="76">
        <v>0</v>
      </c>
      <c r="BX30" s="76">
        <v>0</v>
      </c>
      <c r="BY30" s="76">
        <v>0</v>
      </c>
      <c r="BZ30" s="76">
        <v>0</v>
      </c>
      <c r="CA30" s="76" t="s">
        <v>94</v>
      </c>
      <c r="CB30" s="117" t="s">
        <v>94</v>
      </c>
      <c r="CC30" s="76">
        <v>0</v>
      </c>
      <c r="CD30" s="76">
        <v>0</v>
      </c>
      <c r="CE30" s="76">
        <v>0</v>
      </c>
      <c r="CF30" s="76">
        <v>0</v>
      </c>
      <c r="CG30" s="76">
        <v>0</v>
      </c>
      <c r="CH30" s="76" t="s">
        <v>94</v>
      </c>
      <c r="CI30" s="117" t="s">
        <v>94</v>
      </c>
      <c r="CJ30" s="73">
        <v>0</v>
      </c>
      <c r="CK30" s="73">
        <v>0</v>
      </c>
      <c r="CL30" s="73">
        <v>2.307</v>
      </c>
      <c r="CM30" s="73">
        <v>0</v>
      </c>
      <c r="CN30" s="73">
        <v>0</v>
      </c>
      <c r="CO30" s="73" t="s">
        <v>94</v>
      </c>
      <c r="CP30" s="116" t="s">
        <v>94</v>
      </c>
      <c r="CQ30" s="73">
        <v>0</v>
      </c>
      <c r="CR30" s="73">
        <v>0</v>
      </c>
      <c r="CS30" s="73">
        <v>2.31</v>
      </c>
      <c r="CT30" s="73">
        <v>0</v>
      </c>
      <c r="CU30" s="73">
        <v>0</v>
      </c>
      <c r="CV30" s="73" t="s">
        <v>94</v>
      </c>
      <c r="CW30" s="116" t="s">
        <v>94</v>
      </c>
      <c r="CX30" s="73">
        <v>0</v>
      </c>
      <c r="CY30" s="73"/>
      <c r="CZ30" s="73"/>
      <c r="DA30" s="73"/>
      <c r="DB30" s="73"/>
      <c r="DC30" s="73"/>
      <c r="DD30" s="116"/>
      <c r="DE30" s="73"/>
      <c r="DF30" s="73"/>
      <c r="DG30" s="73"/>
      <c r="DH30" s="73"/>
      <c r="DI30" s="73"/>
      <c r="DJ30" s="73"/>
      <c r="DK30" s="116"/>
      <c r="DL30" s="149"/>
    </row>
    <row r="31" spans="1:116" ht="78.75">
      <c r="A31" s="118" t="s">
        <v>160</v>
      </c>
      <c r="B31" s="39" t="s">
        <v>131</v>
      </c>
      <c r="C31" s="67" t="s">
        <v>93</v>
      </c>
      <c r="D31" s="73">
        <v>0</v>
      </c>
      <c r="E31" s="73">
        <v>0</v>
      </c>
      <c r="F31" s="73">
        <v>4.953</v>
      </c>
      <c r="G31" s="73">
        <v>0</v>
      </c>
      <c r="H31" s="73">
        <v>0</v>
      </c>
      <c r="I31" s="73" t="s">
        <v>94</v>
      </c>
      <c r="J31" s="116" t="s">
        <v>94</v>
      </c>
      <c r="K31" s="73">
        <v>0</v>
      </c>
      <c r="L31" s="73">
        <v>0</v>
      </c>
      <c r="M31" s="73">
        <v>0</v>
      </c>
      <c r="N31" s="73">
        <v>0</v>
      </c>
      <c r="O31" s="73">
        <v>0</v>
      </c>
      <c r="P31" s="73" t="s">
        <v>94</v>
      </c>
      <c r="Q31" s="116" t="s">
        <v>94</v>
      </c>
      <c r="R31" s="73">
        <v>0</v>
      </c>
      <c r="S31" s="73">
        <v>0</v>
      </c>
      <c r="T31" s="73">
        <v>0</v>
      </c>
      <c r="U31" s="73">
        <v>0</v>
      </c>
      <c r="V31" s="73">
        <v>0</v>
      </c>
      <c r="W31" s="73" t="s">
        <v>94</v>
      </c>
      <c r="X31" s="116" t="s">
        <v>94</v>
      </c>
      <c r="Y31" s="73">
        <v>0</v>
      </c>
      <c r="Z31" s="73">
        <v>0</v>
      </c>
      <c r="AA31" s="73">
        <v>0</v>
      </c>
      <c r="AB31" s="73">
        <v>0</v>
      </c>
      <c r="AC31" s="73">
        <v>0</v>
      </c>
      <c r="AD31" s="73" t="s">
        <v>94</v>
      </c>
      <c r="AE31" s="116" t="s">
        <v>94</v>
      </c>
      <c r="AF31" s="73">
        <v>0</v>
      </c>
      <c r="AG31" s="73">
        <v>0</v>
      </c>
      <c r="AH31" s="73">
        <v>4.95</v>
      </c>
      <c r="AI31" s="73">
        <v>0</v>
      </c>
      <c r="AJ31" s="73">
        <v>0</v>
      </c>
      <c r="AK31" s="73" t="s">
        <v>94</v>
      </c>
      <c r="AL31" s="116" t="s">
        <v>94</v>
      </c>
      <c r="AM31" s="73">
        <v>0</v>
      </c>
      <c r="AN31" s="73">
        <v>0</v>
      </c>
      <c r="AO31" s="73">
        <v>0</v>
      </c>
      <c r="AP31" s="73">
        <v>0</v>
      </c>
      <c r="AQ31" s="73">
        <v>0</v>
      </c>
      <c r="AR31" s="73" t="s">
        <v>94</v>
      </c>
      <c r="AS31" s="116" t="s">
        <v>94</v>
      </c>
      <c r="AT31" s="73">
        <v>0</v>
      </c>
      <c r="AU31" s="73">
        <v>0</v>
      </c>
      <c r="AV31" s="73">
        <v>0</v>
      </c>
      <c r="AW31" s="73">
        <v>0</v>
      </c>
      <c r="AX31" s="73">
        <v>0</v>
      </c>
      <c r="AY31" s="73" t="s">
        <v>94</v>
      </c>
      <c r="AZ31" s="116" t="s">
        <v>94</v>
      </c>
      <c r="BA31" s="73">
        <v>0</v>
      </c>
      <c r="BB31" s="73">
        <v>0</v>
      </c>
      <c r="BC31" s="73">
        <v>0</v>
      </c>
      <c r="BD31" s="73">
        <v>0</v>
      </c>
      <c r="BE31" s="73">
        <v>0</v>
      </c>
      <c r="BF31" s="73" t="s">
        <v>94</v>
      </c>
      <c r="BG31" s="116" t="s">
        <v>94</v>
      </c>
      <c r="BH31" s="73">
        <v>0</v>
      </c>
      <c r="BI31" s="76">
        <v>0</v>
      </c>
      <c r="BJ31" s="76">
        <v>0</v>
      </c>
      <c r="BK31" s="76">
        <v>0</v>
      </c>
      <c r="BL31" s="76">
        <v>0</v>
      </c>
      <c r="BM31" s="76" t="s">
        <v>94</v>
      </c>
      <c r="BN31" s="117" t="s">
        <v>94</v>
      </c>
      <c r="BO31" s="76">
        <v>0</v>
      </c>
      <c r="BP31" s="76">
        <v>0</v>
      </c>
      <c r="BQ31" s="76">
        <v>0</v>
      </c>
      <c r="BR31" s="76">
        <v>0</v>
      </c>
      <c r="BS31" s="76">
        <v>0</v>
      </c>
      <c r="BT31" s="76" t="s">
        <v>94</v>
      </c>
      <c r="BU31" s="117" t="s">
        <v>94</v>
      </c>
      <c r="BV31" s="73">
        <v>0</v>
      </c>
      <c r="BW31" s="76">
        <v>0</v>
      </c>
      <c r="BX31" s="76">
        <v>0</v>
      </c>
      <c r="BY31" s="76">
        <v>0</v>
      </c>
      <c r="BZ31" s="76">
        <v>0</v>
      </c>
      <c r="CA31" s="76" t="s">
        <v>94</v>
      </c>
      <c r="CB31" s="117" t="s">
        <v>94</v>
      </c>
      <c r="CC31" s="76">
        <v>0</v>
      </c>
      <c r="CD31" s="76">
        <v>0</v>
      </c>
      <c r="CE31" s="76">
        <v>0</v>
      </c>
      <c r="CF31" s="76">
        <v>0</v>
      </c>
      <c r="CG31" s="76">
        <v>0</v>
      </c>
      <c r="CH31" s="76" t="s">
        <v>94</v>
      </c>
      <c r="CI31" s="117" t="s">
        <v>94</v>
      </c>
      <c r="CJ31" s="73">
        <v>0</v>
      </c>
      <c r="CK31" s="73">
        <v>0</v>
      </c>
      <c r="CL31" s="73">
        <v>4.953</v>
      </c>
      <c r="CM31" s="73">
        <v>0</v>
      </c>
      <c r="CN31" s="73">
        <v>0</v>
      </c>
      <c r="CO31" s="73" t="s">
        <v>94</v>
      </c>
      <c r="CP31" s="116" t="s">
        <v>94</v>
      </c>
      <c r="CQ31" s="73">
        <v>0</v>
      </c>
      <c r="CR31" s="73">
        <v>0</v>
      </c>
      <c r="CS31" s="73">
        <v>0</v>
      </c>
      <c r="CT31" s="73">
        <v>0</v>
      </c>
      <c r="CU31" s="73">
        <v>0</v>
      </c>
      <c r="CV31" s="73" t="s">
        <v>94</v>
      </c>
      <c r="CW31" s="116" t="s">
        <v>94</v>
      </c>
      <c r="CX31" s="149" t="s">
        <v>583</v>
      </c>
      <c r="CY31" s="73"/>
      <c r="CZ31" s="73"/>
      <c r="DA31" s="73"/>
      <c r="DB31" s="73"/>
      <c r="DC31" s="73"/>
      <c r="DD31" s="116"/>
      <c r="DE31" s="73"/>
      <c r="DF31" s="73"/>
      <c r="DG31" s="73"/>
      <c r="DH31" s="73"/>
      <c r="DI31" s="73"/>
      <c r="DJ31" s="73"/>
      <c r="DK31" s="116"/>
      <c r="DL31" s="149"/>
    </row>
    <row r="32" spans="1:116" ht="138" customHeight="1">
      <c r="A32" s="118" t="s">
        <v>163</v>
      </c>
      <c r="B32" s="39" t="s">
        <v>282</v>
      </c>
      <c r="C32" s="67" t="s">
        <v>93</v>
      </c>
      <c r="D32" s="73">
        <v>0</v>
      </c>
      <c r="E32" s="73">
        <v>0</v>
      </c>
      <c r="F32" s="73">
        <v>4.392</v>
      </c>
      <c r="G32" s="73">
        <v>0</v>
      </c>
      <c r="H32" s="73">
        <v>0</v>
      </c>
      <c r="I32" s="73" t="s">
        <v>94</v>
      </c>
      <c r="J32" s="116" t="s">
        <v>94</v>
      </c>
      <c r="K32" s="73">
        <v>0</v>
      </c>
      <c r="L32" s="73">
        <v>0</v>
      </c>
      <c r="M32" s="73">
        <v>4.39</v>
      </c>
      <c r="N32" s="73">
        <v>0</v>
      </c>
      <c r="O32" s="73">
        <v>0</v>
      </c>
      <c r="P32" s="73" t="s">
        <v>94</v>
      </c>
      <c r="Q32" s="116" t="s">
        <v>94</v>
      </c>
      <c r="R32" s="73">
        <v>0</v>
      </c>
      <c r="S32" s="73">
        <v>0</v>
      </c>
      <c r="T32" s="73">
        <v>0</v>
      </c>
      <c r="U32" s="73">
        <v>0</v>
      </c>
      <c r="V32" s="73">
        <v>0</v>
      </c>
      <c r="W32" s="73" t="s">
        <v>94</v>
      </c>
      <c r="X32" s="116" t="s">
        <v>94</v>
      </c>
      <c r="Y32" s="73">
        <v>0</v>
      </c>
      <c r="Z32" s="73">
        <v>0</v>
      </c>
      <c r="AA32" s="73">
        <v>0</v>
      </c>
      <c r="AB32" s="73">
        <v>0</v>
      </c>
      <c r="AC32" s="73">
        <v>0</v>
      </c>
      <c r="AD32" s="73" t="s">
        <v>94</v>
      </c>
      <c r="AE32" s="116" t="s">
        <v>94</v>
      </c>
      <c r="AF32" s="73">
        <v>0</v>
      </c>
      <c r="AG32" s="73">
        <v>0</v>
      </c>
      <c r="AH32" s="73">
        <v>0</v>
      </c>
      <c r="AI32" s="73">
        <v>0</v>
      </c>
      <c r="AJ32" s="73">
        <v>0</v>
      </c>
      <c r="AK32" s="73" t="s">
        <v>94</v>
      </c>
      <c r="AL32" s="116" t="s">
        <v>94</v>
      </c>
      <c r="AM32" s="73">
        <v>0</v>
      </c>
      <c r="AN32" s="73">
        <v>0</v>
      </c>
      <c r="AO32" s="73">
        <v>0</v>
      </c>
      <c r="AP32" s="73">
        <v>0</v>
      </c>
      <c r="AQ32" s="73">
        <v>0</v>
      </c>
      <c r="AR32" s="73" t="s">
        <v>94</v>
      </c>
      <c r="AS32" s="116" t="s">
        <v>94</v>
      </c>
      <c r="AT32" s="73">
        <v>0</v>
      </c>
      <c r="AU32" s="73">
        <v>0</v>
      </c>
      <c r="AV32" s="73">
        <v>4.39</v>
      </c>
      <c r="AW32" s="73">
        <v>0</v>
      </c>
      <c r="AX32" s="73">
        <v>0</v>
      </c>
      <c r="AY32" s="73" t="s">
        <v>94</v>
      </c>
      <c r="AZ32" s="116" t="s">
        <v>94</v>
      </c>
      <c r="BA32" s="73">
        <v>0</v>
      </c>
      <c r="BB32" s="73">
        <v>0</v>
      </c>
      <c r="BC32" s="73">
        <v>4.39</v>
      </c>
      <c r="BD32" s="73">
        <v>0</v>
      </c>
      <c r="BE32" s="73">
        <v>0</v>
      </c>
      <c r="BF32" s="73" t="s">
        <v>94</v>
      </c>
      <c r="BG32" s="116" t="s">
        <v>94</v>
      </c>
      <c r="BH32" s="73">
        <v>0</v>
      </c>
      <c r="BI32" s="76">
        <v>0</v>
      </c>
      <c r="BJ32" s="76">
        <v>0</v>
      </c>
      <c r="BK32" s="76">
        <v>0</v>
      </c>
      <c r="BL32" s="76">
        <v>0</v>
      </c>
      <c r="BM32" s="76" t="s">
        <v>94</v>
      </c>
      <c r="BN32" s="117" t="s">
        <v>94</v>
      </c>
      <c r="BO32" s="76">
        <v>0</v>
      </c>
      <c r="BP32" s="76">
        <v>0</v>
      </c>
      <c r="BQ32" s="76">
        <v>0</v>
      </c>
      <c r="BR32" s="76">
        <v>0</v>
      </c>
      <c r="BS32" s="76">
        <v>0</v>
      </c>
      <c r="BT32" s="76" t="s">
        <v>94</v>
      </c>
      <c r="BU32" s="117" t="s">
        <v>94</v>
      </c>
      <c r="BV32" s="73">
        <v>0</v>
      </c>
      <c r="BW32" s="76">
        <v>0</v>
      </c>
      <c r="BX32" s="76">
        <v>0</v>
      </c>
      <c r="BY32" s="76">
        <v>0</v>
      </c>
      <c r="BZ32" s="76">
        <v>0</v>
      </c>
      <c r="CA32" s="76" t="s">
        <v>94</v>
      </c>
      <c r="CB32" s="117" t="s">
        <v>94</v>
      </c>
      <c r="CC32" s="76">
        <v>0</v>
      </c>
      <c r="CD32" s="76">
        <v>0</v>
      </c>
      <c r="CE32" s="76">
        <v>0</v>
      </c>
      <c r="CF32" s="76">
        <v>0</v>
      </c>
      <c r="CG32" s="76">
        <v>0</v>
      </c>
      <c r="CH32" s="76" t="s">
        <v>94</v>
      </c>
      <c r="CI32" s="117" t="s">
        <v>94</v>
      </c>
      <c r="CJ32" s="73">
        <v>0</v>
      </c>
      <c r="CK32" s="73">
        <v>0</v>
      </c>
      <c r="CL32" s="73">
        <v>4.392</v>
      </c>
      <c r="CM32" s="73">
        <v>0</v>
      </c>
      <c r="CN32" s="73">
        <v>0</v>
      </c>
      <c r="CO32" s="73" t="s">
        <v>94</v>
      </c>
      <c r="CP32" s="116" t="s">
        <v>94</v>
      </c>
      <c r="CQ32" s="73">
        <v>0</v>
      </c>
      <c r="CR32" s="73">
        <v>0</v>
      </c>
      <c r="CS32" s="73">
        <v>4.39</v>
      </c>
      <c r="CT32" s="73">
        <v>0</v>
      </c>
      <c r="CU32" s="73">
        <v>0</v>
      </c>
      <c r="CV32" s="73" t="s">
        <v>94</v>
      </c>
      <c r="CW32" s="116" t="s">
        <v>94</v>
      </c>
      <c r="CX32" s="73">
        <v>0</v>
      </c>
      <c r="CY32" s="73"/>
      <c r="CZ32" s="73"/>
      <c r="DA32" s="73"/>
      <c r="DB32" s="73"/>
      <c r="DC32" s="73"/>
      <c r="DD32" s="116"/>
      <c r="DE32" s="73"/>
      <c r="DF32" s="73"/>
      <c r="DG32" s="73"/>
      <c r="DH32" s="73"/>
      <c r="DI32" s="73"/>
      <c r="DJ32" s="73"/>
      <c r="DK32" s="116"/>
      <c r="DL32" s="149"/>
    </row>
    <row r="33" spans="1:116" ht="90" customHeight="1">
      <c r="A33" s="118" t="s">
        <v>166</v>
      </c>
      <c r="B33" s="39" t="s">
        <v>584</v>
      </c>
      <c r="C33" s="67" t="s">
        <v>93</v>
      </c>
      <c r="D33" s="73">
        <v>0</v>
      </c>
      <c r="E33" s="73">
        <v>0</v>
      </c>
      <c r="F33" s="73">
        <v>1.86</v>
      </c>
      <c r="G33" s="73">
        <v>0</v>
      </c>
      <c r="H33" s="73">
        <v>0</v>
      </c>
      <c r="I33" s="73" t="s">
        <v>94</v>
      </c>
      <c r="J33" s="116" t="s">
        <v>94</v>
      </c>
      <c r="K33" s="73">
        <v>0</v>
      </c>
      <c r="L33" s="73">
        <v>0</v>
      </c>
      <c r="M33" s="73">
        <v>1.86</v>
      </c>
      <c r="N33" s="73">
        <v>0</v>
      </c>
      <c r="O33" s="73">
        <v>0</v>
      </c>
      <c r="P33" s="73" t="s">
        <v>94</v>
      </c>
      <c r="Q33" s="116" t="s">
        <v>94</v>
      </c>
      <c r="R33" s="73">
        <v>0</v>
      </c>
      <c r="S33" s="73">
        <v>0</v>
      </c>
      <c r="T33" s="73">
        <v>0</v>
      </c>
      <c r="U33" s="73">
        <v>0</v>
      </c>
      <c r="V33" s="73">
        <v>0</v>
      </c>
      <c r="W33" s="73" t="s">
        <v>94</v>
      </c>
      <c r="X33" s="116" t="s">
        <v>94</v>
      </c>
      <c r="Y33" s="73">
        <v>0</v>
      </c>
      <c r="Z33" s="73">
        <v>0</v>
      </c>
      <c r="AA33" s="73">
        <v>0</v>
      </c>
      <c r="AB33" s="73">
        <v>0</v>
      </c>
      <c r="AC33" s="73">
        <v>0</v>
      </c>
      <c r="AD33" s="73" t="s">
        <v>94</v>
      </c>
      <c r="AE33" s="116" t="s">
        <v>94</v>
      </c>
      <c r="AF33" s="73">
        <v>0</v>
      </c>
      <c r="AG33" s="73">
        <v>0</v>
      </c>
      <c r="AH33" s="73">
        <v>0</v>
      </c>
      <c r="AI33" s="73">
        <v>0</v>
      </c>
      <c r="AJ33" s="73">
        <v>0</v>
      </c>
      <c r="AK33" s="73" t="s">
        <v>94</v>
      </c>
      <c r="AL33" s="116" t="s">
        <v>94</v>
      </c>
      <c r="AM33" s="73">
        <v>0</v>
      </c>
      <c r="AN33" s="73">
        <v>0</v>
      </c>
      <c r="AO33" s="73">
        <v>0</v>
      </c>
      <c r="AP33" s="73">
        <v>0</v>
      </c>
      <c r="AQ33" s="73">
        <v>0</v>
      </c>
      <c r="AR33" s="73" t="s">
        <v>94</v>
      </c>
      <c r="AS33" s="116" t="s">
        <v>94</v>
      </c>
      <c r="AT33" s="73">
        <v>0</v>
      </c>
      <c r="AU33" s="73">
        <v>0</v>
      </c>
      <c r="AV33" s="73">
        <v>1.86</v>
      </c>
      <c r="AW33" s="73">
        <v>0</v>
      </c>
      <c r="AX33" s="73">
        <v>0</v>
      </c>
      <c r="AY33" s="73" t="s">
        <v>94</v>
      </c>
      <c r="AZ33" s="116" t="s">
        <v>94</v>
      </c>
      <c r="BA33" s="73">
        <v>0</v>
      </c>
      <c r="BB33" s="73">
        <v>0</v>
      </c>
      <c r="BC33" s="73">
        <v>0</v>
      </c>
      <c r="BD33" s="73">
        <v>0</v>
      </c>
      <c r="BE33" s="73">
        <v>0</v>
      </c>
      <c r="BF33" s="73" t="s">
        <v>94</v>
      </c>
      <c r="BG33" s="116" t="s">
        <v>94</v>
      </c>
      <c r="BH33" s="73">
        <v>0</v>
      </c>
      <c r="BI33" s="73">
        <v>0</v>
      </c>
      <c r="BJ33" s="73">
        <v>0</v>
      </c>
      <c r="BK33" s="73">
        <v>0</v>
      </c>
      <c r="BL33" s="73">
        <v>0</v>
      </c>
      <c r="BM33" s="73" t="s">
        <v>94</v>
      </c>
      <c r="BN33" s="116" t="s">
        <v>94</v>
      </c>
      <c r="BO33" s="73">
        <v>0</v>
      </c>
      <c r="BP33" s="73">
        <v>0</v>
      </c>
      <c r="BQ33" s="73">
        <v>0</v>
      </c>
      <c r="BR33" s="73">
        <v>0</v>
      </c>
      <c r="BS33" s="73">
        <v>0</v>
      </c>
      <c r="BT33" s="73" t="s">
        <v>94</v>
      </c>
      <c r="BU33" s="116" t="s">
        <v>94</v>
      </c>
      <c r="BV33" s="73">
        <v>0</v>
      </c>
      <c r="BW33" s="73">
        <v>0</v>
      </c>
      <c r="BX33" s="73">
        <v>0</v>
      </c>
      <c r="BY33" s="73">
        <v>0</v>
      </c>
      <c r="BZ33" s="73">
        <v>0</v>
      </c>
      <c r="CA33" s="73" t="s">
        <v>94</v>
      </c>
      <c r="CB33" s="116" t="s">
        <v>94</v>
      </c>
      <c r="CC33" s="73">
        <v>0</v>
      </c>
      <c r="CD33" s="73">
        <v>0</v>
      </c>
      <c r="CE33" s="73">
        <v>1.86</v>
      </c>
      <c r="CF33" s="73">
        <v>0</v>
      </c>
      <c r="CG33" s="73">
        <v>0</v>
      </c>
      <c r="CH33" s="73" t="s">
        <v>94</v>
      </c>
      <c r="CI33" s="116" t="s">
        <v>94</v>
      </c>
      <c r="CJ33" s="73">
        <v>0</v>
      </c>
      <c r="CK33" s="73">
        <v>0</v>
      </c>
      <c r="CL33" s="73">
        <v>1.86</v>
      </c>
      <c r="CM33" s="73">
        <v>0</v>
      </c>
      <c r="CN33" s="73">
        <v>0</v>
      </c>
      <c r="CO33" s="73" t="s">
        <v>94</v>
      </c>
      <c r="CP33" s="116" t="s">
        <v>94</v>
      </c>
      <c r="CQ33" s="73">
        <v>0</v>
      </c>
      <c r="CR33" s="73">
        <v>0</v>
      </c>
      <c r="CS33" s="73">
        <v>1.86</v>
      </c>
      <c r="CT33" s="73">
        <v>0</v>
      </c>
      <c r="CU33" s="73">
        <v>0</v>
      </c>
      <c r="CV33" s="73" t="s">
        <v>94</v>
      </c>
      <c r="CW33" s="116" t="s">
        <v>94</v>
      </c>
      <c r="CX33" s="149" t="s">
        <v>585</v>
      </c>
      <c r="CY33" s="73"/>
      <c r="CZ33" s="73"/>
      <c r="DA33" s="73"/>
      <c r="DB33" s="73"/>
      <c r="DC33" s="73"/>
      <c r="DD33" s="116"/>
      <c r="DE33" s="73"/>
      <c r="DF33" s="73"/>
      <c r="DG33" s="73"/>
      <c r="DH33" s="73"/>
      <c r="DI33" s="73"/>
      <c r="DJ33" s="73"/>
      <c r="DK33" s="116"/>
      <c r="DL33" s="119"/>
    </row>
    <row r="34" spans="1:116" ht="102" customHeight="1">
      <c r="A34" s="118" t="s">
        <v>177</v>
      </c>
      <c r="B34" s="39" t="s">
        <v>140</v>
      </c>
      <c r="C34" s="67" t="s">
        <v>93</v>
      </c>
      <c r="D34" s="73">
        <v>0</v>
      </c>
      <c r="E34" s="73">
        <v>0</v>
      </c>
      <c r="F34" s="73">
        <v>2.047</v>
      </c>
      <c r="G34" s="73">
        <v>0</v>
      </c>
      <c r="H34" s="73">
        <v>0</v>
      </c>
      <c r="I34" s="73" t="s">
        <v>94</v>
      </c>
      <c r="J34" s="116" t="s">
        <v>94</v>
      </c>
      <c r="K34" s="73">
        <v>0</v>
      </c>
      <c r="L34" s="73">
        <v>0</v>
      </c>
      <c r="M34" s="73">
        <v>0</v>
      </c>
      <c r="N34" s="73">
        <v>0</v>
      </c>
      <c r="O34" s="73">
        <v>0</v>
      </c>
      <c r="P34" s="73" t="s">
        <v>94</v>
      </c>
      <c r="Q34" s="116" t="s">
        <v>94</v>
      </c>
      <c r="R34" s="73">
        <v>0</v>
      </c>
      <c r="S34" s="73">
        <v>0</v>
      </c>
      <c r="T34" s="73">
        <v>0</v>
      </c>
      <c r="U34" s="73">
        <v>0</v>
      </c>
      <c r="V34" s="73">
        <v>0</v>
      </c>
      <c r="W34" s="73" t="s">
        <v>94</v>
      </c>
      <c r="X34" s="116" t="s">
        <v>94</v>
      </c>
      <c r="Y34" s="73">
        <v>0</v>
      </c>
      <c r="Z34" s="73">
        <v>0</v>
      </c>
      <c r="AA34" s="73">
        <v>0</v>
      </c>
      <c r="AB34" s="73">
        <v>0</v>
      </c>
      <c r="AC34" s="73">
        <v>0</v>
      </c>
      <c r="AD34" s="73" t="s">
        <v>94</v>
      </c>
      <c r="AE34" s="116" t="s">
        <v>94</v>
      </c>
      <c r="AF34" s="73">
        <v>0</v>
      </c>
      <c r="AG34" s="73">
        <v>0</v>
      </c>
      <c r="AH34" s="73">
        <v>0</v>
      </c>
      <c r="AI34" s="73">
        <v>0</v>
      </c>
      <c r="AJ34" s="73">
        <v>0</v>
      </c>
      <c r="AK34" s="73" t="s">
        <v>94</v>
      </c>
      <c r="AL34" s="116" t="s">
        <v>94</v>
      </c>
      <c r="AM34" s="73">
        <v>0</v>
      </c>
      <c r="AN34" s="73">
        <v>0</v>
      </c>
      <c r="AO34" s="73">
        <v>0</v>
      </c>
      <c r="AP34" s="73">
        <v>0</v>
      </c>
      <c r="AQ34" s="73">
        <v>0</v>
      </c>
      <c r="AR34" s="73" t="s">
        <v>94</v>
      </c>
      <c r="AS34" s="116" t="s">
        <v>94</v>
      </c>
      <c r="AT34" s="73">
        <v>0</v>
      </c>
      <c r="AU34" s="73">
        <v>0</v>
      </c>
      <c r="AV34" s="73">
        <v>2.05</v>
      </c>
      <c r="AW34" s="73">
        <v>0</v>
      </c>
      <c r="AX34" s="73">
        <v>0</v>
      </c>
      <c r="AY34" s="73" t="s">
        <v>94</v>
      </c>
      <c r="AZ34" s="116" t="s">
        <v>94</v>
      </c>
      <c r="BA34" s="73">
        <v>0</v>
      </c>
      <c r="BB34" s="73">
        <v>0</v>
      </c>
      <c r="BC34" s="73">
        <v>0</v>
      </c>
      <c r="BD34" s="73">
        <v>0</v>
      </c>
      <c r="BE34" s="73">
        <v>0</v>
      </c>
      <c r="BF34" s="73" t="s">
        <v>94</v>
      </c>
      <c r="BG34" s="116" t="s">
        <v>94</v>
      </c>
      <c r="BH34" s="73">
        <v>0</v>
      </c>
      <c r="BI34" s="76">
        <v>0</v>
      </c>
      <c r="BJ34" s="76">
        <v>0</v>
      </c>
      <c r="BK34" s="76">
        <v>0</v>
      </c>
      <c r="BL34" s="76">
        <v>0</v>
      </c>
      <c r="BM34" s="76" t="s">
        <v>94</v>
      </c>
      <c r="BN34" s="117" t="s">
        <v>94</v>
      </c>
      <c r="BO34" s="76">
        <v>0</v>
      </c>
      <c r="BP34" s="76">
        <v>0</v>
      </c>
      <c r="BQ34" s="76">
        <v>0</v>
      </c>
      <c r="BR34" s="76">
        <v>0</v>
      </c>
      <c r="BS34" s="76">
        <v>0</v>
      </c>
      <c r="BT34" s="76" t="s">
        <v>94</v>
      </c>
      <c r="BU34" s="117" t="s">
        <v>94</v>
      </c>
      <c r="BV34" s="73">
        <v>0</v>
      </c>
      <c r="BW34" s="76">
        <v>0</v>
      </c>
      <c r="BX34" s="76">
        <v>0</v>
      </c>
      <c r="BY34" s="76">
        <v>0</v>
      </c>
      <c r="BZ34" s="76">
        <v>0</v>
      </c>
      <c r="CA34" s="76" t="s">
        <v>94</v>
      </c>
      <c r="CB34" s="117" t="s">
        <v>94</v>
      </c>
      <c r="CC34" s="76">
        <v>0</v>
      </c>
      <c r="CD34" s="76">
        <v>0</v>
      </c>
      <c r="CE34" s="76">
        <v>0</v>
      </c>
      <c r="CF34" s="76">
        <v>0</v>
      </c>
      <c r="CG34" s="76">
        <v>0</v>
      </c>
      <c r="CH34" s="76" t="s">
        <v>94</v>
      </c>
      <c r="CI34" s="117" t="s">
        <v>94</v>
      </c>
      <c r="CJ34" s="73">
        <v>0</v>
      </c>
      <c r="CK34" s="73">
        <v>0</v>
      </c>
      <c r="CL34" s="73">
        <v>2.047</v>
      </c>
      <c r="CM34" s="73">
        <v>0</v>
      </c>
      <c r="CN34" s="73">
        <v>0</v>
      </c>
      <c r="CO34" s="73" t="s">
        <v>94</v>
      </c>
      <c r="CP34" s="116" t="s">
        <v>94</v>
      </c>
      <c r="CQ34" s="73">
        <v>0</v>
      </c>
      <c r="CR34" s="73">
        <v>0</v>
      </c>
      <c r="CS34" s="73">
        <v>0</v>
      </c>
      <c r="CT34" s="73">
        <v>0</v>
      </c>
      <c r="CU34" s="73">
        <v>0</v>
      </c>
      <c r="CV34" s="73" t="s">
        <v>94</v>
      </c>
      <c r="CW34" s="116" t="s">
        <v>94</v>
      </c>
      <c r="CX34" s="149" t="s">
        <v>583</v>
      </c>
      <c r="CY34" s="73"/>
      <c r="CZ34" s="73"/>
      <c r="DA34" s="73"/>
      <c r="DB34" s="73"/>
      <c r="DC34" s="73"/>
      <c r="DD34" s="116"/>
      <c r="DE34" s="73"/>
      <c r="DF34" s="73"/>
      <c r="DG34" s="73"/>
      <c r="DH34" s="73"/>
      <c r="DI34" s="73"/>
      <c r="DJ34" s="73"/>
      <c r="DK34" s="116"/>
      <c r="DL34" s="149"/>
    </row>
    <row r="35" spans="1:116" ht="78.75">
      <c r="A35" s="118" t="s">
        <v>179</v>
      </c>
      <c r="B35" s="39" t="s">
        <v>144</v>
      </c>
      <c r="C35" s="67" t="s">
        <v>93</v>
      </c>
      <c r="D35" s="73">
        <v>0</v>
      </c>
      <c r="E35" s="73">
        <v>0</v>
      </c>
      <c r="F35" s="73">
        <v>2.803</v>
      </c>
      <c r="G35" s="73">
        <v>0</v>
      </c>
      <c r="H35" s="73">
        <v>0</v>
      </c>
      <c r="I35" s="73" t="s">
        <v>94</v>
      </c>
      <c r="J35" s="116" t="s">
        <v>94</v>
      </c>
      <c r="K35" s="73">
        <v>0</v>
      </c>
      <c r="L35" s="73">
        <v>0</v>
      </c>
      <c r="M35" s="73">
        <v>0</v>
      </c>
      <c r="N35" s="73">
        <v>0</v>
      </c>
      <c r="O35" s="73">
        <v>0</v>
      </c>
      <c r="P35" s="73" t="s">
        <v>94</v>
      </c>
      <c r="Q35" s="116" t="s">
        <v>94</v>
      </c>
      <c r="R35" s="73">
        <v>0</v>
      </c>
      <c r="S35" s="73">
        <v>0</v>
      </c>
      <c r="T35" s="73">
        <v>0</v>
      </c>
      <c r="U35" s="73">
        <v>0</v>
      </c>
      <c r="V35" s="73">
        <v>0</v>
      </c>
      <c r="W35" s="73" t="s">
        <v>94</v>
      </c>
      <c r="X35" s="116" t="s">
        <v>94</v>
      </c>
      <c r="Y35" s="73">
        <v>0</v>
      </c>
      <c r="Z35" s="73">
        <v>0</v>
      </c>
      <c r="AA35" s="73">
        <v>0</v>
      </c>
      <c r="AB35" s="73">
        <v>0</v>
      </c>
      <c r="AC35" s="73">
        <v>0</v>
      </c>
      <c r="AD35" s="73" t="s">
        <v>94</v>
      </c>
      <c r="AE35" s="116" t="s">
        <v>94</v>
      </c>
      <c r="AF35" s="73">
        <v>0</v>
      </c>
      <c r="AG35" s="73">
        <v>0</v>
      </c>
      <c r="AH35" s="73">
        <v>0</v>
      </c>
      <c r="AI35" s="73">
        <v>0</v>
      </c>
      <c r="AJ35" s="73">
        <v>0</v>
      </c>
      <c r="AK35" s="73" t="s">
        <v>94</v>
      </c>
      <c r="AL35" s="116" t="s">
        <v>94</v>
      </c>
      <c r="AM35" s="73">
        <v>0</v>
      </c>
      <c r="AN35" s="73">
        <v>0</v>
      </c>
      <c r="AO35" s="73">
        <v>0</v>
      </c>
      <c r="AP35" s="73">
        <v>0</v>
      </c>
      <c r="AQ35" s="73">
        <v>0</v>
      </c>
      <c r="AR35" s="73" t="s">
        <v>94</v>
      </c>
      <c r="AS35" s="116" t="s">
        <v>94</v>
      </c>
      <c r="AT35" s="73">
        <v>0</v>
      </c>
      <c r="AU35" s="73">
        <v>0</v>
      </c>
      <c r="AV35" s="73">
        <v>2.8</v>
      </c>
      <c r="AW35" s="73">
        <v>0</v>
      </c>
      <c r="AX35" s="73">
        <v>0</v>
      </c>
      <c r="AY35" s="73" t="s">
        <v>94</v>
      </c>
      <c r="AZ35" s="116" t="s">
        <v>94</v>
      </c>
      <c r="BA35" s="73">
        <v>0</v>
      </c>
      <c r="BB35" s="73">
        <v>0</v>
      </c>
      <c r="BC35" s="73">
        <v>0</v>
      </c>
      <c r="BD35" s="73">
        <v>0</v>
      </c>
      <c r="BE35" s="73">
        <v>0</v>
      </c>
      <c r="BF35" s="73" t="s">
        <v>94</v>
      </c>
      <c r="BG35" s="116" t="s">
        <v>94</v>
      </c>
      <c r="BH35" s="73">
        <v>0</v>
      </c>
      <c r="BI35" s="76">
        <v>0</v>
      </c>
      <c r="BJ35" s="76">
        <v>0</v>
      </c>
      <c r="BK35" s="76">
        <v>0</v>
      </c>
      <c r="BL35" s="76">
        <v>0</v>
      </c>
      <c r="BM35" s="76" t="s">
        <v>94</v>
      </c>
      <c r="BN35" s="117" t="s">
        <v>94</v>
      </c>
      <c r="BO35" s="76">
        <v>0</v>
      </c>
      <c r="BP35" s="76">
        <v>0</v>
      </c>
      <c r="BQ35" s="76">
        <v>0</v>
      </c>
      <c r="BR35" s="76">
        <v>0</v>
      </c>
      <c r="BS35" s="76">
        <v>0</v>
      </c>
      <c r="BT35" s="76" t="s">
        <v>94</v>
      </c>
      <c r="BU35" s="117" t="s">
        <v>94</v>
      </c>
      <c r="BV35" s="73">
        <v>0</v>
      </c>
      <c r="BW35" s="76">
        <v>0</v>
      </c>
      <c r="BX35" s="76">
        <v>0</v>
      </c>
      <c r="BY35" s="76">
        <v>0</v>
      </c>
      <c r="BZ35" s="76">
        <v>0</v>
      </c>
      <c r="CA35" s="76" t="s">
        <v>94</v>
      </c>
      <c r="CB35" s="117" t="s">
        <v>94</v>
      </c>
      <c r="CC35" s="76">
        <v>0</v>
      </c>
      <c r="CD35" s="76">
        <v>0</v>
      </c>
      <c r="CE35" s="76">
        <v>0</v>
      </c>
      <c r="CF35" s="76">
        <v>0</v>
      </c>
      <c r="CG35" s="76">
        <v>0</v>
      </c>
      <c r="CH35" s="76" t="s">
        <v>94</v>
      </c>
      <c r="CI35" s="117" t="s">
        <v>94</v>
      </c>
      <c r="CJ35" s="73">
        <v>0</v>
      </c>
      <c r="CK35" s="73">
        <v>0</v>
      </c>
      <c r="CL35" s="73">
        <v>2.803</v>
      </c>
      <c r="CM35" s="73">
        <v>0</v>
      </c>
      <c r="CN35" s="73">
        <v>0</v>
      </c>
      <c r="CO35" s="73" t="s">
        <v>94</v>
      </c>
      <c r="CP35" s="116" t="s">
        <v>94</v>
      </c>
      <c r="CQ35" s="73">
        <v>0</v>
      </c>
      <c r="CR35" s="73">
        <v>0</v>
      </c>
      <c r="CS35" s="73">
        <v>0</v>
      </c>
      <c r="CT35" s="73">
        <v>0</v>
      </c>
      <c r="CU35" s="73">
        <v>0</v>
      </c>
      <c r="CV35" s="73" t="s">
        <v>94</v>
      </c>
      <c r="CW35" s="116" t="s">
        <v>94</v>
      </c>
      <c r="CX35" s="149" t="s">
        <v>583</v>
      </c>
      <c r="CY35" s="73"/>
      <c r="CZ35" s="73"/>
      <c r="DA35" s="73"/>
      <c r="DB35" s="73"/>
      <c r="DC35" s="73"/>
      <c r="DD35" s="116"/>
      <c r="DE35" s="73"/>
      <c r="DF35" s="73"/>
      <c r="DG35" s="73"/>
      <c r="DH35" s="73"/>
      <c r="DI35" s="73"/>
      <c r="DJ35" s="73"/>
      <c r="DK35" s="116"/>
      <c r="DL35" s="149"/>
    </row>
    <row r="36" spans="1:116" ht="63">
      <c r="A36" s="118" t="s">
        <v>181</v>
      </c>
      <c r="B36" s="39" t="s">
        <v>285</v>
      </c>
      <c r="C36" s="67" t="s">
        <v>93</v>
      </c>
      <c r="D36" s="73">
        <v>0</v>
      </c>
      <c r="E36" s="73">
        <v>0</v>
      </c>
      <c r="F36" s="73">
        <v>2.475</v>
      </c>
      <c r="G36" s="73">
        <v>0</v>
      </c>
      <c r="H36" s="73">
        <v>0</v>
      </c>
      <c r="I36" s="73" t="s">
        <v>94</v>
      </c>
      <c r="J36" s="116" t="s">
        <v>94</v>
      </c>
      <c r="K36" s="73">
        <v>0</v>
      </c>
      <c r="L36" s="73">
        <v>0</v>
      </c>
      <c r="M36" s="73">
        <v>2.48</v>
      </c>
      <c r="N36" s="73">
        <v>0</v>
      </c>
      <c r="O36" s="73">
        <v>0</v>
      </c>
      <c r="P36" s="73" t="s">
        <v>94</v>
      </c>
      <c r="Q36" s="116" t="s">
        <v>94</v>
      </c>
      <c r="R36" s="73">
        <v>0</v>
      </c>
      <c r="S36" s="73">
        <v>0</v>
      </c>
      <c r="T36" s="73">
        <v>0</v>
      </c>
      <c r="U36" s="73">
        <v>0</v>
      </c>
      <c r="V36" s="73">
        <v>0</v>
      </c>
      <c r="W36" s="73" t="s">
        <v>94</v>
      </c>
      <c r="X36" s="116" t="s">
        <v>94</v>
      </c>
      <c r="Y36" s="73">
        <v>0</v>
      </c>
      <c r="Z36" s="73">
        <v>0</v>
      </c>
      <c r="AA36" s="73">
        <v>0</v>
      </c>
      <c r="AB36" s="73">
        <v>0</v>
      </c>
      <c r="AC36" s="73">
        <v>0</v>
      </c>
      <c r="AD36" s="73" t="s">
        <v>94</v>
      </c>
      <c r="AE36" s="116" t="s">
        <v>94</v>
      </c>
      <c r="AF36" s="73">
        <v>0</v>
      </c>
      <c r="AG36" s="73">
        <v>0</v>
      </c>
      <c r="AH36" s="73">
        <v>0</v>
      </c>
      <c r="AI36" s="73">
        <v>0</v>
      </c>
      <c r="AJ36" s="73">
        <v>0</v>
      </c>
      <c r="AK36" s="73" t="s">
        <v>94</v>
      </c>
      <c r="AL36" s="116" t="s">
        <v>94</v>
      </c>
      <c r="AM36" s="73">
        <v>0</v>
      </c>
      <c r="AN36" s="73">
        <v>0</v>
      </c>
      <c r="AO36" s="73">
        <v>0</v>
      </c>
      <c r="AP36" s="73">
        <v>0</v>
      </c>
      <c r="AQ36" s="73">
        <v>0</v>
      </c>
      <c r="AR36" s="73" t="s">
        <v>94</v>
      </c>
      <c r="AS36" s="116" t="s">
        <v>94</v>
      </c>
      <c r="AT36" s="73">
        <v>0</v>
      </c>
      <c r="AU36" s="73">
        <v>0</v>
      </c>
      <c r="AV36" s="73">
        <v>0</v>
      </c>
      <c r="AW36" s="73">
        <v>0</v>
      </c>
      <c r="AX36" s="73">
        <v>0</v>
      </c>
      <c r="AY36" s="73" t="s">
        <v>94</v>
      </c>
      <c r="AZ36" s="116" t="s">
        <v>94</v>
      </c>
      <c r="BA36" s="73">
        <v>0</v>
      </c>
      <c r="BB36" s="73">
        <v>0</v>
      </c>
      <c r="BC36" s="73">
        <v>0</v>
      </c>
      <c r="BD36" s="73">
        <v>0</v>
      </c>
      <c r="BE36" s="73">
        <v>0</v>
      </c>
      <c r="BF36" s="73" t="s">
        <v>94</v>
      </c>
      <c r="BG36" s="116" t="s">
        <v>94</v>
      </c>
      <c r="BH36" s="73">
        <v>0</v>
      </c>
      <c r="BI36" s="73">
        <v>0</v>
      </c>
      <c r="BJ36" s="73">
        <v>2.48</v>
      </c>
      <c r="BK36" s="73">
        <v>0</v>
      </c>
      <c r="BL36" s="73">
        <v>0</v>
      </c>
      <c r="BM36" s="73" t="s">
        <v>94</v>
      </c>
      <c r="BN36" s="116" t="s">
        <v>94</v>
      </c>
      <c r="BO36" s="73">
        <v>0</v>
      </c>
      <c r="BP36" s="73">
        <v>0</v>
      </c>
      <c r="BQ36" s="73">
        <v>2.48</v>
      </c>
      <c r="BR36" s="73">
        <v>0</v>
      </c>
      <c r="BS36" s="73">
        <v>0</v>
      </c>
      <c r="BT36" s="73" t="s">
        <v>94</v>
      </c>
      <c r="BU36" s="116" t="s">
        <v>94</v>
      </c>
      <c r="BV36" s="73">
        <v>0</v>
      </c>
      <c r="BW36" s="73">
        <v>0</v>
      </c>
      <c r="BX36" s="73">
        <v>0</v>
      </c>
      <c r="BY36" s="73">
        <v>0</v>
      </c>
      <c r="BZ36" s="73">
        <v>0</v>
      </c>
      <c r="CA36" s="73" t="s">
        <v>94</v>
      </c>
      <c r="CB36" s="116" t="s">
        <v>94</v>
      </c>
      <c r="CC36" s="73">
        <v>0</v>
      </c>
      <c r="CD36" s="73">
        <v>0</v>
      </c>
      <c r="CE36" s="76">
        <v>0</v>
      </c>
      <c r="CF36" s="76">
        <v>0</v>
      </c>
      <c r="CG36" s="76">
        <v>0</v>
      </c>
      <c r="CH36" s="76" t="s">
        <v>94</v>
      </c>
      <c r="CI36" s="117" t="s">
        <v>94</v>
      </c>
      <c r="CJ36" s="73">
        <v>0</v>
      </c>
      <c r="CK36" s="73">
        <v>0</v>
      </c>
      <c r="CL36" s="73">
        <v>2.475</v>
      </c>
      <c r="CM36" s="73">
        <v>0</v>
      </c>
      <c r="CN36" s="73">
        <v>0</v>
      </c>
      <c r="CO36" s="73" t="s">
        <v>94</v>
      </c>
      <c r="CP36" s="116" t="s">
        <v>94</v>
      </c>
      <c r="CQ36" s="73">
        <v>0</v>
      </c>
      <c r="CR36" s="73">
        <v>0</v>
      </c>
      <c r="CS36" s="73">
        <v>2.48</v>
      </c>
      <c r="CT36" s="73">
        <v>0</v>
      </c>
      <c r="CU36" s="73">
        <v>0</v>
      </c>
      <c r="CV36" s="73" t="s">
        <v>94</v>
      </c>
      <c r="CW36" s="116" t="s">
        <v>94</v>
      </c>
      <c r="CX36" s="73">
        <v>0</v>
      </c>
      <c r="CY36" s="73"/>
      <c r="CZ36" s="73"/>
      <c r="DA36" s="73"/>
      <c r="DB36" s="73"/>
      <c r="DC36" s="73"/>
      <c r="DD36" s="116"/>
      <c r="DE36" s="73"/>
      <c r="DF36" s="73"/>
      <c r="DG36" s="73"/>
      <c r="DH36" s="73"/>
      <c r="DI36" s="73"/>
      <c r="DJ36" s="73"/>
      <c r="DK36" s="116"/>
      <c r="DL36" s="149"/>
    </row>
    <row r="37" spans="1:116" ht="63">
      <c r="A37" s="118" t="s">
        <v>287</v>
      </c>
      <c r="B37" s="39" t="s">
        <v>288</v>
      </c>
      <c r="C37" s="67" t="s">
        <v>93</v>
      </c>
      <c r="D37" s="73">
        <v>0</v>
      </c>
      <c r="E37" s="73">
        <v>0</v>
      </c>
      <c r="F37" s="73">
        <v>3.131</v>
      </c>
      <c r="G37" s="73">
        <v>0</v>
      </c>
      <c r="H37" s="73">
        <v>0</v>
      </c>
      <c r="I37" s="73" t="s">
        <v>94</v>
      </c>
      <c r="J37" s="116" t="s">
        <v>94</v>
      </c>
      <c r="K37" s="73">
        <v>0</v>
      </c>
      <c r="L37" s="73">
        <v>0</v>
      </c>
      <c r="M37" s="73">
        <v>3.13</v>
      </c>
      <c r="N37" s="73">
        <v>0</v>
      </c>
      <c r="O37" s="73">
        <v>0</v>
      </c>
      <c r="P37" s="73" t="s">
        <v>94</v>
      </c>
      <c r="Q37" s="116" t="s">
        <v>94</v>
      </c>
      <c r="R37" s="73">
        <v>0</v>
      </c>
      <c r="S37" s="73">
        <v>0</v>
      </c>
      <c r="T37" s="73">
        <v>0</v>
      </c>
      <c r="U37" s="73">
        <v>0</v>
      </c>
      <c r="V37" s="73">
        <v>0</v>
      </c>
      <c r="W37" s="73" t="s">
        <v>94</v>
      </c>
      <c r="X37" s="116" t="s">
        <v>94</v>
      </c>
      <c r="Y37" s="73">
        <v>0</v>
      </c>
      <c r="Z37" s="73">
        <v>0</v>
      </c>
      <c r="AA37" s="73">
        <v>0</v>
      </c>
      <c r="AB37" s="73">
        <v>0</v>
      </c>
      <c r="AC37" s="73">
        <v>0</v>
      </c>
      <c r="AD37" s="73" t="s">
        <v>94</v>
      </c>
      <c r="AE37" s="116" t="s">
        <v>94</v>
      </c>
      <c r="AF37" s="73">
        <v>0</v>
      </c>
      <c r="AG37" s="73">
        <v>0</v>
      </c>
      <c r="AH37" s="73">
        <v>0</v>
      </c>
      <c r="AI37" s="73">
        <v>0</v>
      </c>
      <c r="AJ37" s="73">
        <v>0</v>
      </c>
      <c r="AK37" s="73" t="s">
        <v>94</v>
      </c>
      <c r="AL37" s="116" t="s">
        <v>94</v>
      </c>
      <c r="AM37" s="73">
        <v>0</v>
      </c>
      <c r="AN37" s="73">
        <v>0</v>
      </c>
      <c r="AO37" s="73">
        <v>0</v>
      </c>
      <c r="AP37" s="73">
        <v>0</v>
      </c>
      <c r="AQ37" s="73">
        <v>0</v>
      </c>
      <c r="AR37" s="73" t="s">
        <v>94</v>
      </c>
      <c r="AS37" s="116" t="s">
        <v>94</v>
      </c>
      <c r="AT37" s="73">
        <v>0</v>
      </c>
      <c r="AU37" s="73">
        <v>0</v>
      </c>
      <c r="AV37" s="73">
        <v>0</v>
      </c>
      <c r="AW37" s="73">
        <v>0</v>
      </c>
      <c r="AX37" s="73">
        <v>0</v>
      </c>
      <c r="AY37" s="73" t="s">
        <v>94</v>
      </c>
      <c r="AZ37" s="116" t="s">
        <v>94</v>
      </c>
      <c r="BA37" s="73">
        <v>0</v>
      </c>
      <c r="BB37" s="73">
        <v>0</v>
      </c>
      <c r="BC37" s="73">
        <v>0</v>
      </c>
      <c r="BD37" s="73">
        <v>0</v>
      </c>
      <c r="BE37" s="73">
        <v>0</v>
      </c>
      <c r="BF37" s="73" t="s">
        <v>94</v>
      </c>
      <c r="BG37" s="116" t="s">
        <v>94</v>
      </c>
      <c r="BH37" s="73">
        <v>0</v>
      </c>
      <c r="BI37" s="73">
        <v>0</v>
      </c>
      <c r="BJ37" s="73">
        <v>3.13</v>
      </c>
      <c r="BK37" s="73">
        <v>0</v>
      </c>
      <c r="BL37" s="73">
        <v>0</v>
      </c>
      <c r="BM37" s="73" t="s">
        <v>94</v>
      </c>
      <c r="BN37" s="116" t="s">
        <v>94</v>
      </c>
      <c r="BO37" s="73">
        <v>0</v>
      </c>
      <c r="BP37" s="73">
        <v>0</v>
      </c>
      <c r="BQ37" s="73">
        <v>3.13</v>
      </c>
      <c r="BR37" s="73">
        <v>0</v>
      </c>
      <c r="BS37" s="73">
        <v>0</v>
      </c>
      <c r="BT37" s="73" t="s">
        <v>94</v>
      </c>
      <c r="BU37" s="116" t="s">
        <v>94</v>
      </c>
      <c r="BV37" s="73">
        <v>0</v>
      </c>
      <c r="BW37" s="73">
        <v>0</v>
      </c>
      <c r="BX37" s="73">
        <v>0</v>
      </c>
      <c r="BY37" s="73">
        <v>0</v>
      </c>
      <c r="BZ37" s="73">
        <v>0</v>
      </c>
      <c r="CA37" s="73" t="s">
        <v>94</v>
      </c>
      <c r="CB37" s="116" t="s">
        <v>94</v>
      </c>
      <c r="CC37" s="73">
        <v>0</v>
      </c>
      <c r="CD37" s="73">
        <v>0</v>
      </c>
      <c r="CE37" s="76">
        <v>0</v>
      </c>
      <c r="CF37" s="76">
        <v>0</v>
      </c>
      <c r="CG37" s="76">
        <v>0</v>
      </c>
      <c r="CH37" s="76" t="s">
        <v>94</v>
      </c>
      <c r="CI37" s="117" t="s">
        <v>94</v>
      </c>
      <c r="CJ37" s="73">
        <v>0</v>
      </c>
      <c r="CK37" s="73">
        <v>0</v>
      </c>
      <c r="CL37" s="73">
        <v>3.131</v>
      </c>
      <c r="CM37" s="73">
        <v>0</v>
      </c>
      <c r="CN37" s="73">
        <v>0</v>
      </c>
      <c r="CO37" s="73" t="s">
        <v>94</v>
      </c>
      <c r="CP37" s="116" t="s">
        <v>94</v>
      </c>
      <c r="CQ37" s="73">
        <v>0</v>
      </c>
      <c r="CR37" s="73">
        <v>0</v>
      </c>
      <c r="CS37" s="73">
        <v>3.13</v>
      </c>
      <c r="CT37" s="73">
        <v>0</v>
      </c>
      <c r="CU37" s="73">
        <v>0</v>
      </c>
      <c r="CV37" s="73" t="s">
        <v>94</v>
      </c>
      <c r="CW37" s="116" t="s">
        <v>94</v>
      </c>
      <c r="CX37" s="73">
        <v>0</v>
      </c>
      <c r="CY37" s="73"/>
      <c r="CZ37" s="73"/>
      <c r="DA37" s="73"/>
      <c r="DB37" s="73"/>
      <c r="DC37" s="73"/>
      <c r="DD37" s="116"/>
      <c r="DE37" s="73"/>
      <c r="DF37" s="73"/>
      <c r="DG37" s="73"/>
      <c r="DH37" s="73"/>
      <c r="DI37" s="73"/>
      <c r="DJ37" s="73"/>
      <c r="DK37" s="116"/>
      <c r="DL37" s="149"/>
    </row>
    <row r="38" spans="1:116" ht="78.75">
      <c r="A38" s="118" t="s">
        <v>290</v>
      </c>
      <c r="B38" s="39" t="s">
        <v>167</v>
      </c>
      <c r="C38" s="67" t="s">
        <v>93</v>
      </c>
      <c r="D38" s="73">
        <v>0</v>
      </c>
      <c r="E38" s="73">
        <v>0</v>
      </c>
      <c r="F38" s="73">
        <v>3.65</v>
      </c>
      <c r="G38" s="73">
        <v>0</v>
      </c>
      <c r="H38" s="73">
        <v>0</v>
      </c>
      <c r="I38" s="73" t="s">
        <v>94</v>
      </c>
      <c r="J38" s="116" t="s">
        <v>94</v>
      </c>
      <c r="K38" s="73">
        <v>0</v>
      </c>
      <c r="L38" s="73">
        <v>0</v>
      </c>
      <c r="M38" s="73">
        <v>0</v>
      </c>
      <c r="N38" s="73">
        <v>0</v>
      </c>
      <c r="O38" s="73">
        <v>0</v>
      </c>
      <c r="P38" s="73" t="s">
        <v>94</v>
      </c>
      <c r="Q38" s="116" t="s">
        <v>94</v>
      </c>
      <c r="R38" s="73">
        <v>0</v>
      </c>
      <c r="S38" s="73">
        <v>0</v>
      </c>
      <c r="T38" s="73">
        <v>0</v>
      </c>
      <c r="U38" s="73">
        <v>0</v>
      </c>
      <c r="V38" s="73">
        <v>0</v>
      </c>
      <c r="W38" s="73" t="s">
        <v>94</v>
      </c>
      <c r="X38" s="116" t="s">
        <v>94</v>
      </c>
      <c r="Y38" s="73">
        <v>0</v>
      </c>
      <c r="Z38" s="73">
        <v>0</v>
      </c>
      <c r="AA38" s="73">
        <v>0</v>
      </c>
      <c r="AB38" s="73">
        <v>0</v>
      </c>
      <c r="AC38" s="73">
        <v>0</v>
      </c>
      <c r="AD38" s="73" t="s">
        <v>94</v>
      </c>
      <c r="AE38" s="116" t="s">
        <v>94</v>
      </c>
      <c r="AF38" s="73">
        <v>0</v>
      </c>
      <c r="AG38" s="73">
        <v>0</v>
      </c>
      <c r="AH38" s="73">
        <v>0</v>
      </c>
      <c r="AI38" s="73">
        <v>0</v>
      </c>
      <c r="AJ38" s="73">
        <v>0</v>
      </c>
      <c r="AK38" s="73" t="s">
        <v>94</v>
      </c>
      <c r="AL38" s="116" t="s">
        <v>94</v>
      </c>
      <c r="AM38" s="73">
        <v>0</v>
      </c>
      <c r="AN38" s="73">
        <v>0</v>
      </c>
      <c r="AO38" s="73">
        <v>0</v>
      </c>
      <c r="AP38" s="73">
        <v>0</v>
      </c>
      <c r="AQ38" s="73">
        <v>0</v>
      </c>
      <c r="AR38" s="73" t="s">
        <v>94</v>
      </c>
      <c r="AS38" s="116" t="s">
        <v>94</v>
      </c>
      <c r="AT38" s="73">
        <v>0</v>
      </c>
      <c r="AU38" s="73">
        <v>0</v>
      </c>
      <c r="AV38" s="73">
        <v>0</v>
      </c>
      <c r="AW38" s="73">
        <v>0</v>
      </c>
      <c r="AX38" s="73">
        <v>0</v>
      </c>
      <c r="AY38" s="73" t="s">
        <v>94</v>
      </c>
      <c r="AZ38" s="116" t="s">
        <v>94</v>
      </c>
      <c r="BA38" s="73">
        <v>0</v>
      </c>
      <c r="BB38" s="73">
        <v>0</v>
      </c>
      <c r="BC38" s="73">
        <v>0</v>
      </c>
      <c r="BD38" s="73">
        <v>0</v>
      </c>
      <c r="BE38" s="73">
        <v>0</v>
      </c>
      <c r="BF38" s="73" t="s">
        <v>94</v>
      </c>
      <c r="BG38" s="116" t="s">
        <v>94</v>
      </c>
      <c r="BH38" s="73">
        <v>0</v>
      </c>
      <c r="BI38" s="73">
        <v>0</v>
      </c>
      <c r="BJ38" s="73">
        <v>3.65</v>
      </c>
      <c r="BK38" s="73">
        <v>0</v>
      </c>
      <c r="BL38" s="73">
        <v>0</v>
      </c>
      <c r="BM38" s="73" t="s">
        <v>94</v>
      </c>
      <c r="BN38" s="116" t="s">
        <v>94</v>
      </c>
      <c r="BO38" s="73">
        <v>0</v>
      </c>
      <c r="BP38" s="73">
        <v>0</v>
      </c>
      <c r="BQ38" s="73">
        <v>0</v>
      </c>
      <c r="BR38" s="73">
        <v>0</v>
      </c>
      <c r="BS38" s="73">
        <v>0</v>
      </c>
      <c r="BT38" s="73" t="s">
        <v>94</v>
      </c>
      <c r="BU38" s="116" t="s">
        <v>94</v>
      </c>
      <c r="BV38" s="73">
        <v>0</v>
      </c>
      <c r="BW38" s="73">
        <v>0</v>
      </c>
      <c r="BX38" s="73">
        <v>0</v>
      </c>
      <c r="BY38" s="73">
        <v>0</v>
      </c>
      <c r="BZ38" s="73">
        <v>0</v>
      </c>
      <c r="CA38" s="73" t="s">
        <v>94</v>
      </c>
      <c r="CB38" s="116" t="s">
        <v>94</v>
      </c>
      <c r="CC38" s="73">
        <v>0</v>
      </c>
      <c r="CD38" s="73">
        <v>0</v>
      </c>
      <c r="CE38" s="76">
        <v>0</v>
      </c>
      <c r="CF38" s="76">
        <v>0</v>
      </c>
      <c r="CG38" s="76">
        <v>0</v>
      </c>
      <c r="CH38" s="76" t="s">
        <v>94</v>
      </c>
      <c r="CI38" s="117" t="s">
        <v>94</v>
      </c>
      <c r="CJ38" s="73">
        <v>0</v>
      </c>
      <c r="CK38" s="73">
        <v>0</v>
      </c>
      <c r="CL38" s="73">
        <v>3.65</v>
      </c>
      <c r="CM38" s="73">
        <v>0</v>
      </c>
      <c r="CN38" s="73">
        <v>0</v>
      </c>
      <c r="CO38" s="73" t="s">
        <v>94</v>
      </c>
      <c r="CP38" s="116" t="s">
        <v>94</v>
      </c>
      <c r="CQ38" s="73">
        <v>0</v>
      </c>
      <c r="CR38" s="73">
        <v>0</v>
      </c>
      <c r="CS38" s="73">
        <v>0</v>
      </c>
      <c r="CT38" s="73">
        <v>0</v>
      </c>
      <c r="CU38" s="73">
        <v>0</v>
      </c>
      <c r="CV38" s="73" t="s">
        <v>94</v>
      </c>
      <c r="CW38" s="116" t="s">
        <v>94</v>
      </c>
      <c r="CX38" s="149" t="s">
        <v>583</v>
      </c>
      <c r="CY38" s="73"/>
      <c r="CZ38" s="73"/>
      <c r="DA38" s="73"/>
      <c r="DB38" s="73"/>
      <c r="DC38" s="73"/>
      <c r="DD38" s="116"/>
      <c r="DE38" s="73"/>
      <c r="DF38" s="73"/>
      <c r="DG38" s="73"/>
      <c r="DH38" s="73"/>
      <c r="DI38" s="73"/>
      <c r="DJ38" s="73"/>
      <c r="DK38" s="116"/>
      <c r="DL38" s="149"/>
    </row>
    <row r="39" spans="1:116" ht="63">
      <c r="A39" s="118" t="s">
        <v>293</v>
      </c>
      <c r="B39" s="39" t="s">
        <v>291</v>
      </c>
      <c r="C39" s="67" t="s">
        <v>93</v>
      </c>
      <c r="D39" s="73">
        <v>0</v>
      </c>
      <c r="E39" s="73">
        <v>0</v>
      </c>
      <c r="F39" s="73">
        <v>1.9020000000000001</v>
      </c>
      <c r="G39" s="73">
        <v>0</v>
      </c>
      <c r="H39" s="73">
        <v>0</v>
      </c>
      <c r="I39" s="73" t="s">
        <v>94</v>
      </c>
      <c r="J39" s="116" t="s">
        <v>94</v>
      </c>
      <c r="K39" s="73">
        <v>0</v>
      </c>
      <c r="L39" s="73">
        <v>0</v>
      </c>
      <c r="M39" s="73">
        <v>1.9</v>
      </c>
      <c r="N39" s="73">
        <v>0</v>
      </c>
      <c r="O39" s="73">
        <v>0</v>
      </c>
      <c r="P39" s="73" t="s">
        <v>94</v>
      </c>
      <c r="Q39" s="116" t="s">
        <v>94</v>
      </c>
      <c r="R39" s="73">
        <v>0</v>
      </c>
      <c r="S39" s="73">
        <v>0</v>
      </c>
      <c r="T39" s="73">
        <v>0</v>
      </c>
      <c r="U39" s="73">
        <v>0</v>
      </c>
      <c r="V39" s="73">
        <v>0</v>
      </c>
      <c r="W39" s="73" t="s">
        <v>94</v>
      </c>
      <c r="X39" s="116" t="s">
        <v>94</v>
      </c>
      <c r="Y39" s="73">
        <v>0</v>
      </c>
      <c r="Z39" s="73">
        <v>0</v>
      </c>
      <c r="AA39" s="73">
        <v>0</v>
      </c>
      <c r="AB39" s="73">
        <v>0</v>
      </c>
      <c r="AC39" s="73">
        <v>0</v>
      </c>
      <c r="AD39" s="73" t="s">
        <v>94</v>
      </c>
      <c r="AE39" s="116" t="s">
        <v>94</v>
      </c>
      <c r="AF39" s="73">
        <v>0</v>
      </c>
      <c r="AG39" s="73">
        <v>0</v>
      </c>
      <c r="AH39" s="73">
        <v>0</v>
      </c>
      <c r="AI39" s="73">
        <v>0</v>
      </c>
      <c r="AJ39" s="73">
        <v>0</v>
      </c>
      <c r="AK39" s="73" t="s">
        <v>94</v>
      </c>
      <c r="AL39" s="116" t="s">
        <v>94</v>
      </c>
      <c r="AM39" s="73">
        <v>0</v>
      </c>
      <c r="AN39" s="73">
        <v>0</v>
      </c>
      <c r="AO39" s="73">
        <v>0</v>
      </c>
      <c r="AP39" s="73">
        <v>0</v>
      </c>
      <c r="AQ39" s="73">
        <v>0</v>
      </c>
      <c r="AR39" s="73" t="s">
        <v>94</v>
      </c>
      <c r="AS39" s="116" t="s">
        <v>94</v>
      </c>
      <c r="AT39" s="73">
        <v>0</v>
      </c>
      <c r="AU39" s="73">
        <v>0</v>
      </c>
      <c r="AV39" s="73">
        <v>0</v>
      </c>
      <c r="AW39" s="73">
        <v>0</v>
      </c>
      <c r="AX39" s="73">
        <v>0</v>
      </c>
      <c r="AY39" s="73" t="s">
        <v>94</v>
      </c>
      <c r="AZ39" s="116" t="s">
        <v>94</v>
      </c>
      <c r="BA39" s="73">
        <v>0</v>
      </c>
      <c r="BB39" s="73">
        <v>0</v>
      </c>
      <c r="BC39" s="73">
        <v>0</v>
      </c>
      <c r="BD39" s="73">
        <v>0</v>
      </c>
      <c r="BE39" s="73">
        <v>0</v>
      </c>
      <c r="BF39" s="73" t="s">
        <v>94</v>
      </c>
      <c r="BG39" s="116" t="s">
        <v>94</v>
      </c>
      <c r="BH39" s="73">
        <v>0</v>
      </c>
      <c r="BI39" s="73">
        <v>0</v>
      </c>
      <c r="BJ39" s="73">
        <v>1.9</v>
      </c>
      <c r="BK39" s="73">
        <v>0</v>
      </c>
      <c r="BL39" s="73">
        <v>0</v>
      </c>
      <c r="BM39" s="73" t="s">
        <v>94</v>
      </c>
      <c r="BN39" s="116" t="s">
        <v>94</v>
      </c>
      <c r="BO39" s="73">
        <v>0</v>
      </c>
      <c r="BP39" s="73">
        <v>0</v>
      </c>
      <c r="BQ39" s="73">
        <v>1.9</v>
      </c>
      <c r="BR39" s="73">
        <v>0</v>
      </c>
      <c r="BS39" s="73">
        <v>0</v>
      </c>
      <c r="BT39" s="73" t="s">
        <v>94</v>
      </c>
      <c r="BU39" s="116" t="s">
        <v>94</v>
      </c>
      <c r="BV39" s="73">
        <v>0</v>
      </c>
      <c r="BW39" s="73">
        <v>0</v>
      </c>
      <c r="BX39" s="73">
        <v>0</v>
      </c>
      <c r="BY39" s="73">
        <v>0</v>
      </c>
      <c r="BZ39" s="73">
        <v>0</v>
      </c>
      <c r="CA39" s="73" t="s">
        <v>94</v>
      </c>
      <c r="CB39" s="116" t="s">
        <v>94</v>
      </c>
      <c r="CC39" s="73">
        <v>0</v>
      </c>
      <c r="CD39" s="73">
        <v>0</v>
      </c>
      <c r="CE39" s="76">
        <v>0</v>
      </c>
      <c r="CF39" s="76">
        <v>0</v>
      </c>
      <c r="CG39" s="76">
        <v>0</v>
      </c>
      <c r="CH39" s="76" t="s">
        <v>94</v>
      </c>
      <c r="CI39" s="117" t="s">
        <v>94</v>
      </c>
      <c r="CJ39" s="73">
        <v>0</v>
      </c>
      <c r="CK39" s="73">
        <v>0</v>
      </c>
      <c r="CL39" s="73">
        <v>1.9020000000000001</v>
      </c>
      <c r="CM39" s="73">
        <v>0</v>
      </c>
      <c r="CN39" s="73">
        <v>0</v>
      </c>
      <c r="CO39" s="73" t="s">
        <v>94</v>
      </c>
      <c r="CP39" s="116" t="s">
        <v>94</v>
      </c>
      <c r="CQ39" s="73">
        <v>0</v>
      </c>
      <c r="CR39" s="73">
        <v>0</v>
      </c>
      <c r="CS39" s="73">
        <v>1.9</v>
      </c>
      <c r="CT39" s="73">
        <v>0</v>
      </c>
      <c r="CU39" s="73">
        <v>0</v>
      </c>
      <c r="CV39" s="73" t="s">
        <v>94</v>
      </c>
      <c r="CW39" s="116" t="s">
        <v>94</v>
      </c>
      <c r="CX39" s="73">
        <v>0</v>
      </c>
      <c r="CY39" s="73"/>
      <c r="CZ39" s="73"/>
      <c r="DA39" s="73"/>
      <c r="DB39" s="73"/>
      <c r="DC39" s="73"/>
      <c r="DD39" s="116"/>
      <c r="DE39" s="73"/>
      <c r="DF39" s="73"/>
      <c r="DG39" s="73"/>
      <c r="DH39" s="73"/>
      <c r="DI39" s="73"/>
      <c r="DJ39" s="73"/>
      <c r="DK39" s="116"/>
      <c r="DL39" s="149"/>
    </row>
    <row r="40" spans="1:116" ht="78.75">
      <c r="A40" s="118" t="s">
        <v>296</v>
      </c>
      <c r="B40" s="39" t="s">
        <v>161</v>
      </c>
      <c r="C40" s="67" t="s">
        <v>93</v>
      </c>
      <c r="D40" s="73">
        <v>0</v>
      </c>
      <c r="E40" s="73">
        <v>0</v>
      </c>
      <c r="F40" s="73">
        <v>1.639</v>
      </c>
      <c r="G40" s="73">
        <v>0</v>
      </c>
      <c r="H40" s="73">
        <v>0</v>
      </c>
      <c r="I40" s="73" t="s">
        <v>94</v>
      </c>
      <c r="J40" s="116" t="s">
        <v>94</v>
      </c>
      <c r="K40" s="73">
        <v>0</v>
      </c>
      <c r="L40" s="73">
        <v>0</v>
      </c>
      <c r="M40" s="73">
        <v>0</v>
      </c>
      <c r="N40" s="73">
        <v>0</v>
      </c>
      <c r="O40" s="73">
        <v>0</v>
      </c>
      <c r="P40" s="73" t="s">
        <v>94</v>
      </c>
      <c r="Q40" s="116" t="s">
        <v>94</v>
      </c>
      <c r="R40" s="73">
        <v>0</v>
      </c>
      <c r="S40" s="73">
        <v>0</v>
      </c>
      <c r="T40" s="73">
        <v>0</v>
      </c>
      <c r="U40" s="73">
        <v>0</v>
      </c>
      <c r="V40" s="73">
        <v>0</v>
      </c>
      <c r="W40" s="73" t="s">
        <v>94</v>
      </c>
      <c r="X40" s="116" t="s">
        <v>94</v>
      </c>
      <c r="Y40" s="73">
        <v>0</v>
      </c>
      <c r="Z40" s="73">
        <v>0</v>
      </c>
      <c r="AA40" s="73">
        <v>0</v>
      </c>
      <c r="AB40" s="73">
        <v>0</v>
      </c>
      <c r="AC40" s="73">
        <v>0</v>
      </c>
      <c r="AD40" s="73" t="s">
        <v>94</v>
      </c>
      <c r="AE40" s="116" t="s">
        <v>94</v>
      </c>
      <c r="AF40" s="73">
        <v>0</v>
      </c>
      <c r="AG40" s="73">
        <v>0</v>
      </c>
      <c r="AH40" s="73">
        <v>0</v>
      </c>
      <c r="AI40" s="73">
        <v>0</v>
      </c>
      <c r="AJ40" s="73">
        <v>0</v>
      </c>
      <c r="AK40" s="73" t="s">
        <v>94</v>
      </c>
      <c r="AL40" s="116" t="s">
        <v>94</v>
      </c>
      <c r="AM40" s="73">
        <v>0</v>
      </c>
      <c r="AN40" s="73">
        <v>0</v>
      </c>
      <c r="AO40" s="73">
        <v>0</v>
      </c>
      <c r="AP40" s="73">
        <v>0</v>
      </c>
      <c r="AQ40" s="73">
        <v>0</v>
      </c>
      <c r="AR40" s="73" t="s">
        <v>94</v>
      </c>
      <c r="AS40" s="116" t="s">
        <v>94</v>
      </c>
      <c r="AT40" s="73">
        <v>0</v>
      </c>
      <c r="AU40" s="73">
        <v>0</v>
      </c>
      <c r="AV40" s="73">
        <v>0</v>
      </c>
      <c r="AW40" s="73">
        <v>0</v>
      </c>
      <c r="AX40" s="73">
        <v>0</v>
      </c>
      <c r="AY40" s="73" t="s">
        <v>94</v>
      </c>
      <c r="AZ40" s="116" t="s">
        <v>94</v>
      </c>
      <c r="BA40" s="73">
        <v>0</v>
      </c>
      <c r="BB40" s="73">
        <v>0</v>
      </c>
      <c r="BC40" s="73">
        <v>0</v>
      </c>
      <c r="BD40" s="73">
        <v>0</v>
      </c>
      <c r="BE40" s="73">
        <v>0</v>
      </c>
      <c r="BF40" s="73" t="s">
        <v>94</v>
      </c>
      <c r="BG40" s="116" t="s">
        <v>94</v>
      </c>
      <c r="BH40" s="73">
        <v>0</v>
      </c>
      <c r="BI40" s="73">
        <v>0</v>
      </c>
      <c r="BJ40" s="73">
        <v>1.64</v>
      </c>
      <c r="BK40" s="73">
        <v>0</v>
      </c>
      <c r="BL40" s="73">
        <v>0</v>
      </c>
      <c r="BM40" s="73" t="s">
        <v>94</v>
      </c>
      <c r="BN40" s="116" t="s">
        <v>94</v>
      </c>
      <c r="BO40" s="73">
        <v>0</v>
      </c>
      <c r="BP40" s="73">
        <v>0</v>
      </c>
      <c r="BQ40" s="73">
        <v>0</v>
      </c>
      <c r="BR40" s="73">
        <v>0</v>
      </c>
      <c r="BS40" s="73">
        <v>0</v>
      </c>
      <c r="BT40" s="73" t="s">
        <v>94</v>
      </c>
      <c r="BU40" s="116" t="s">
        <v>94</v>
      </c>
      <c r="BV40" s="73">
        <v>0</v>
      </c>
      <c r="BW40" s="73">
        <v>0</v>
      </c>
      <c r="BX40" s="73">
        <v>0</v>
      </c>
      <c r="BY40" s="73">
        <v>0</v>
      </c>
      <c r="BZ40" s="73">
        <v>0</v>
      </c>
      <c r="CA40" s="73" t="s">
        <v>94</v>
      </c>
      <c r="CB40" s="116" t="s">
        <v>94</v>
      </c>
      <c r="CC40" s="73">
        <v>0</v>
      </c>
      <c r="CD40" s="73">
        <v>0</v>
      </c>
      <c r="CE40" s="76">
        <v>0</v>
      </c>
      <c r="CF40" s="76">
        <v>0</v>
      </c>
      <c r="CG40" s="76">
        <v>0</v>
      </c>
      <c r="CH40" s="76" t="s">
        <v>94</v>
      </c>
      <c r="CI40" s="117" t="s">
        <v>94</v>
      </c>
      <c r="CJ40" s="73">
        <v>0</v>
      </c>
      <c r="CK40" s="73">
        <v>0</v>
      </c>
      <c r="CL40" s="73">
        <v>1.639</v>
      </c>
      <c r="CM40" s="73">
        <v>0</v>
      </c>
      <c r="CN40" s="73">
        <v>0</v>
      </c>
      <c r="CO40" s="73" t="s">
        <v>94</v>
      </c>
      <c r="CP40" s="116" t="s">
        <v>94</v>
      </c>
      <c r="CQ40" s="73">
        <v>0</v>
      </c>
      <c r="CR40" s="73">
        <v>0</v>
      </c>
      <c r="CS40" s="73">
        <v>0</v>
      </c>
      <c r="CT40" s="73">
        <v>0</v>
      </c>
      <c r="CU40" s="73">
        <v>0</v>
      </c>
      <c r="CV40" s="73" t="s">
        <v>94</v>
      </c>
      <c r="CW40" s="116" t="s">
        <v>94</v>
      </c>
      <c r="CX40" s="149" t="s">
        <v>583</v>
      </c>
      <c r="CY40" s="73"/>
      <c r="CZ40" s="73"/>
      <c r="DA40" s="73"/>
      <c r="DB40" s="73"/>
      <c r="DC40" s="73"/>
      <c r="DD40" s="116"/>
      <c r="DE40" s="73"/>
      <c r="DF40" s="73"/>
      <c r="DG40" s="73"/>
      <c r="DH40" s="73"/>
      <c r="DI40" s="73"/>
      <c r="DJ40" s="73"/>
      <c r="DK40" s="116"/>
      <c r="DL40" s="149"/>
    </row>
    <row r="41" spans="1:116" ht="78.75">
      <c r="A41" s="118" t="s">
        <v>297</v>
      </c>
      <c r="B41" s="39" t="s">
        <v>164</v>
      </c>
      <c r="C41" s="67" t="s">
        <v>93</v>
      </c>
      <c r="D41" s="73">
        <v>0</v>
      </c>
      <c r="E41" s="73">
        <v>0</v>
      </c>
      <c r="F41" s="73">
        <v>1.244</v>
      </c>
      <c r="G41" s="73">
        <v>0</v>
      </c>
      <c r="H41" s="73">
        <v>0</v>
      </c>
      <c r="I41" s="73" t="s">
        <v>94</v>
      </c>
      <c r="J41" s="116" t="s">
        <v>94</v>
      </c>
      <c r="K41" s="73">
        <v>0</v>
      </c>
      <c r="L41" s="73">
        <v>0</v>
      </c>
      <c r="M41" s="73">
        <v>0</v>
      </c>
      <c r="N41" s="73">
        <v>0</v>
      </c>
      <c r="O41" s="73">
        <v>0</v>
      </c>
      <c r="P41" s="73" t="s">
        <v>94</v>
      </c>
      <c r="Q41" s="116" t="s">
        <v>94</v>
      </c>
      <c r="R41" s="73">
        <v>0</v>
      </c>
      <c r="S41" s="73">
        <v>0</v>
      </c>
      <c r="T41" s="73">
        <v>0</v>
      </c>
      <c r="U41" s="73">
        <v>0</v>
      </c>
      <c r="V41" s="73">
        <v>0</v>
      </c>
      <c r="W41" s="73" t="s">
        <v>94</v>
      </c>
      <c r="X41" s="116" t="s">
        <v>94</v>
      </c>
      <c r="Y41" s="73">
        <v>0</v>
      </c>
      <c r="Z41" s="73">
        <v>0</v>
      </c>
      <c r="AA41" s="73">
        <v>0</v>
      </c>
      <c r="AB41" s="73">
        <v>0</v>
      </c>
      <c r="AC41" s="73">
        <v>0</v>
      </c>
      <c r="AD41" s="73" t="s">
        <v>94</v>
      </c>
      <c r="AE41" s="116" t="s">
        <v>94</v>
      </c>
      <c r="AF41" s="73">
        <v>0</v>
      </c>
      <c r="AG41" s="73">
        <v>0</v>
      </c>
      <c r="AH41" s="73">
        <v>0</v>
      </c>
      <c r="AI41" s="73">
        <v>0</v>
      </c>
      <c r="AJ41" s="73">
        <v>0</v>
      </c>
      <c r="AK41" s="73" t="s">
        <v>94</v>
      </c>
      <c r="AL41" s="116" t="s">
        <v>94</v>
      </c>
      <c r="AM41" s="73">
        <v>0</v>
      </c>
      <c r="AN41" s="73">
        <v>0</v>
      </c>
      <c r="AO41" s="73">
        <v>0</v>
      </c>
      <c r="AP41" s="73">
        <v>0</v>
      </c>
      <c r="AQ41" s="73">
        <v>0</v>
      </c>
      <c r="AR41" s="73" t="s">
        <v>94</v>
      </c>
      <c r="AS41" s="116" t="s">
        <v>94</v>
      </c>
      <c r="AT41" s="73">
        <v>0</v>
      </c>
      <c r="AU41" s="73">
        <v>0</v>
      </c>
      <c r="AV41" s="73">
        <v>0</v>
      </c>
      <c r="AW41" s="73">
        <v>0</v>
      </c>
      <c r="AX41" s="73">
        <v>0</v>
      </c>
      <c r="AY41" s="73" t="s">
        <v>94</v>
      </c>
      <c r="AZ41" s="116" t="s">
        <v>94</v>
      </c>
      <c r="BA41" s="73">
        <v>0</v>
      </c>
      <c r="BB41" s="73">
        <v>0</v>
      </c>
      <c r="BC41" s="73">
        <v>0</v>
      </c>
      <c r="BD41" s="73">
        <v>0</v>
      </c>
      <c r="BE41" s="73">
        <v>0</v>
      </c>
      <c r="BF41" s="73" t="s">
        <v>94</v>
      </c>
      <c r="BG41" s="116" t="s">
        <v>94</v>
      </c>
      <c r="BH41" s="73">
        <v>0</v>
      </c>
      <c r="BI41" s="73">
        <v>0</v>
      </c>
      <c r="BJ41" s="73">
        <v>1.24</v>
      </c>
      <c r="BK41" s="73">
        <v>0</v>
      </c>
      <c r="BL41" s="73">
        <v>0</v>
      </c>
      <c r="BM41" s="73" t="s">
        <v>94</v>
      </c>
      <c r="BN41" s="116" t="s">
        <v>94</v>
      </c>
      <c r="BO41" s="73">
        <v>0</v>
      </c>
      <c r="BP41" s="73">
        <v>0</v>
      </c>
      <c r="BQ41" s="73">
        <v>0</v>
      </c>
      <c r="BR41" s="73">
        <v>0</v>
      </c>
      <c r="BS41" s="73">
        <v>0</v>
      </c>
      <c r="BT41" s="73" t="s">
        <v>94</v>
      </c>
      <c r="BU41" s="116" t="s">
        <v>94</v>
      </c>
      <c r="BV41" s="73">
        <v>0</v>
      </c>
      <c r="BW41" s="73">
        <v>0</v>
      </c>
      <c r="BX41" s="73">
        <v>0</v>
      </c>
      <c r="BY41" s="73">
        <v>0</v>
      </c>
      <c r="BZ41" s="73">
        <v>0</v>
      </c>
      <c r="CA41" s="73" t="s">
        <v>94</v>
      </c>
      <c r="CB41" s="116" t="s">
        <v>94</v>
      </c>
      <c r="CC41" s="73">
        <v>0</v>
      </c>
      <c r="CD41" s="73">
        <v>0</v>
      </c>
      <c r="CE41" s="76">
        <v>0</v>
      </c>
      <c r="CF41" s="76">
        <v>0</v>
      </c>
      <c r="CG41" s="76">
        <v>0</v>
      </c>
      <c r="CH41" s="76" t="s">
        <v>94</v>
      </c>
      <c r="CI41" s="117" t="s">
        <v>94</v>
      </c>
      <c r="CJ41" s="73">
        <v>0</v>
      </c>
      <c r="CK41" s="73">
        <v>0</v>
      </c>
      <c r="CL41" s="73">
        <v>1.244</v>
      </c>
      <c r="CM41" s="73">
        <v>0</v>
      </c>
      <c r="CN41" s="73">
        <v>0</v>
      </c>
      <c r="CO41" s="73" t="s">
        <v>94</v>
      </c>
      <c r="CP41" s="116" t="s">
        <v>94</v>
      </c>
      <c r="CQ41" s="73">
        <v>0</v>
      </c>
      <c r="CR41" s="73">
        <v>0</v>
      </c>
      <c r="CS41" s="73">
        <v>0</v>
      </c>
      <c r="CT41" s="73">
        <v>0</v>
      </c>
      <c r="CU41" s="73">
        <v>0</v>
      </c>
      <c r="CV41" s="73" t="s">
        <v>94</v>
      </c>
      <c r="CW41" s="116" t="s">
        <v>94</v>
      </c>
      <c r="CX41" s="149" t="s">
        <v>583</v>
      </c>
      <c r="CY41" s="73"/>
      <c r="CZ41" s="73"/>
      <c r="DA41" s="73"/>
      <c r="DB41" s="73"/>
      <c r="DC41" s="73"/>
      <c r="DD41" s="116"/>
      <c r="DE41" s="73"/>
      <c r="DF41" s="73"/>
      <c r="DG41" s="73"/>
      <c r="DH41" s="73"/>
      <c r="DI41" s="73"/>
      <c r="DJ41" s="73"/>
      <c r="DK41" s="116"/>
      <c r="DL41" s="149"/>
    </row>
    <row r="42" spans="1:116" ht="63">
      <c r="A42" s="118" t="s">
        <v>298</v>
      </c>
      <c r="B42" s="39" t="s">
        <v>294</v>
      </c>
      <c r="C42" s="67" t="s">
        <v>93</v>
      </c>
      <c r="D42" s="73">
        <v>0</v>
      </c>
      <c r="E42" s="73">
        <v>0</v>
      </c>
      <c r="F42" s="73">
        <v>2.447</v>
      </c>
      <c r="G42" s="73">
        <v>0</v>
      </c>
      <c r="H42" s="73">
        <v>0</v>
      </c>
      <c r="I42" s="73" t="s">
        <v>94</v>
      </c>
      <c r="J42" s="116" t="s">
        <v>94</v>
      </c>
      <c r="K42" s="73">
        <v>0</v>
      </c>
      <c r="L42" s="73">
        <v>0</v>
      </c>
      <c r="M42" s="73">
        <v>2.45</v>
      </c>
      <c r="N42" s="73">
        <v>0</v>
      </c>
      <c r="O42" s="73">
        <v>0</v>
      </c>
      <c r="P42" s="73" t="s">
        <v>94</v>
      </c>
      <c r="Q42" s="116" t="s">
        <v>94</v>
      </c>
      <c r="R42" s="73">
        <v>0</v>
      </c>
      <c r="S42" s="73">
        <v>0</v>
      </c>
      <c r="T42" s="73">
        <v>0</v>
      </c>
      <c r="U42" s="73">
        <v>0</v>
      </c>
      <c r="V42" s="73">
        <v>0</v>
      </c>
      <c r="W42" s="73" t="s">
        <v>94</v>
      </c>
      <c r="X42" s="116" t="s">
        <v>94</v>
      </c>
      <c r="Y42" s="73">
        <v>0</v>
      </c>
      <c r="Z42" s="73">
        <v>0</v>
      </c>
      <c r="AA42" s="73">
        <v>0</v>
      </c>
      <c r="AB42" s="73">
        <v>0</v>
      </c>
      <c r="AC42" s="73">
        <v>0</v>
      </c>
      <c r="AD42" s="73" t="s">
        <v>94</v>
      </c>
      <c r="AE42" s="116" t="s">
        <v>94</v>
      </c>
      <c r="AF42" s="73">
        <v>0</v>
      </c>
      <c r="AG42" s="73">
        <v>0</v>
      </c>
      <c r="AH42" s="73">
        <v>0</v>
      </c>
      <c r="AI42" s="73">
        <v>0</v>
      </c>
      <c r="AJ42" s="73">
        <v>0</v>
      </c>
      <c r="AK42" s="73" t="s">
        <v>94</v>
      </c>
      <c r="AL42" s="116" t="s">
        <v>94</v>
      </c>
      <c r="AM42" s="73">
        <v>0</v>
      </c>
      <c r="AN42" s="73">
        <v>0</v>
      </c>
      <c r="AO42" s="73">
        <v>0</v>
      </c>
      <c r="AP42" s="73">
        <v>0</v>
      </c>
      <c r="AQ42" s="73">
        <v>0</v>
      </c>
      <c r="AR42" s="73" t="s">
        <v>94</v>
      </c>
      <c r="AS42" s="116" t="s">
        <v>94</v>
      </c>
      <c r="AT42" s="73">
        <v>0</v>
      </c>
      <c r="AU42" s="73">
        <v>0</v>
      </c>
      <c r="AV42" s="73">
        <v>0</v>
      </c>
      <c r="AW42" s="73">
        <v>0</v>
      </c>
      <c r="AX42" s="73">
        <v>0</v>
      </c>
      <c r="AY42" s="73" t="s">
        <v>94</v>
      </c>
      <c r="AZ42" s="116" t="s">
        <v>94</v>
      </c>
      <c r="BA42" s="73">
        <v>0</v>
      </c>
      <c r="BB42" s="73">
        <v>0</v>
      </c>
      <c r="BC42" s="73">
        <v>0</v>
      </c>
      <c r="BD42" s="73">
        <v>0</v>
      </c>
      <c r="BE42" s="73">
        <v>0</v>
      </c>
      <c r="BF42" s="73" t="s">
        <v>94</v>
      </c>
      <c r="BG42" s="116" t="s">
        <v>94</v>
      </c>
      <c r="BH42" s="73">
        <v>0</v>
      </c>
      <c r="BI42" s="73">
        <v>0</v>
      </c>
      <c r="BJ42" s="73">
        <v>2.45</v>
      </c>
      <c r="BK42" s="73">
        <v>0</v>
      </c>
      <c r="BL42" s="73">
        <v>0</v>
      </c>
      <c r="BM42" s="73" t="s">
        <v>94</v>
      </c>
      <c r="BN42" s="116" t="s">
        <v>94</v>
      </c>
      <c r="BO42" s="73">
        <v>0</v>
      </c>
      <c r="BP42" s="73">
        <v>0</v>
      </c>
      <c r="BQ42" s="73">
        <v>2.45</v>
      </c>
      <c r="BR42" s="73">
        <v>0</v>
      </c>
      <c r="BS42" s="73">
        <v>0</v>
      </c>
      <c r="BT42" s="73" t="s">
        <v>94</v>
      </c>
      <c r="BU42" s="116" t="s">
        <v>94</v>
      </c>
      <c r="BV42" s="73">
        <v>0</v>
      </c>
      <c r="BW42" s="73">
        <v>0</v>
      </c>
      <c r="BX42" s="73">
        <v>0</v>
      </c>
      <c r="BY42" s="73">
        <v>0</v>
      </c>
      <c r="BZ42" s="73">
        <v>0</v>
      </c>
      <c r="CA42" s="73" t="s">
        <v>94</v>
      </c>
      <c r="CB42" s="116" t="s">
        <v>94</v>
      </c>
      <c r="CC42" s="73">
        <v>0</v>
      </c>
      <c r="CD42" s="73">
        <v>0</v>
      </c>
      <c r="CE42" s="76">
        <v>0</v>
      </c>
      <c r="CF42" s="76">
        <v>0</v>
      </c>
      <c r="CG42" s="76">
        <v>0</v>
      </c>
      <c r="CH42" s="76" t="s">
        <v>94</v>
      </c>
      <c r="CI42" s="117" t="s">
        <v>94</v>
      </c>
      <c r="CJ42" s="73">
        <v>0</v>
      </c>
      <c r="CK42" s="73">
        <v>0</v>
      </c>
      <c r="CL42" s="73">
        <v>2.447</v>
      </c>
      <c r="CM42" s="73">
        <v>0</v>
      </c>
      <c r="CN42" s="73">
        <v>0</v>
      </c>
      <c r="CO42" s="73" t="s">
        <v>94</v>
      </c>
      <c r="CP42" s="116" t="s">
        <v>94</v>
      </c>
      <c r="CQ42" s="73">
        <v>0</v>
      </c>
      <c r="CR42" s="73">
        <v>0</v>
      </c>
      <c r="CS42" s="73">
        <v>2.45</v>
      </c>
      <c r="CT42" s="73">
        <v>0</v>
      </c>
      <c r="CU42" s="73">
        <v>0</v>
      </c>
      <c r="CV42" s="73" t="s">
        <v>94</v>
      </c>
      <c r="CW42" s="116" t="s">
        <v>94</v>
      </c>
      <c r="CX42" s="73">
        <v>0</v>
      </c>
      <c r="CY42" s="73"/>
      <c r="CZ42" s="73"/>
      <c r="DA42" s="73"/>
      <c r="DB42" s="73"/>
      <c r="DC42" s="73"/>
      <c r="DD42" s="116"/>
      <c r="DE42" s="73"/>
      <c r="DF42" s="73"/>
      <c r="DG42" s="73"/>
      <c r="DH42" s="73"/>
      <c r="DI42" s="73"/>
      <c r="DJ42" s="73"/>
      <c r="DK42" s="116"/>
      <c r="DL42" s="149"/>
    </row>
    <row r="43" spans="1:116" ht="63">
      <c r="A43" s="118" t="s">
        <v>299</v>
      </c>
      <c r="B43" s="39" t="s">
        <v>300</v>
      </c>
      <c r="C43" s="67" t="s">
        <v>93</v>
      </c>
      <c r="D43" s="73">
        <v>0</v>
      </c>
      <c r="E43" s="73">
        <v>0</v>
      </c>
      <c r="F43" s="73">
        <v>2.017</v>
      </c>
      <c r="G43" s="73">
        <v>0</v>
      </c>
      <c r="H43" s="73">
        <v>0</v>
      </c>
      <c r="I43" s="73" t="s">
        <v>94</v>
      </c>
      <c r="J43" s="116" t="s">
        <v>94</v>
      </c>
      <c r="K43" s="73">
        <v>0</v>
      </c>
      <c r="L43" s="73">
        <v>0</v>
      </c>
      <c r="M43" s="73">
        <v>2.02</v>
      </c>
      <c r="N43" s="73">
        <v>0</v>
      </c>
      <c r="O43" s="73">
        <v>0</v>
      </c>
      <c r="P43" s="73" t="s">
        <v>94</v>
      </c>
      <c r="Q43" s="116" t="s">
        <v>94</v>
      </c>
      <c r="R43" s="73">
        <v>0</v>
      </c>
      <c r="S43" s="73">
        <v>0</v>
      </c>
      <c r="T43" s="73">
        <v>0</v>
      </c>
      <c r="U43" s="73">
        <v>0</v>
      </c>
      <c r="V43" s="73">
        <v>0</v>
      </c>
      <c r="W43" s="73" t="s">
        <v>94</v>
      </c>
      <c r="X43" s="116" t="s">
        <v>94</v>
      </c>
      <c r="Y43" s="73">
        <v>0</v>
      </c>
      <c r="Z43" s="73">
        <v>0</v>
      </c>
      <c r="AA43" s="73">
        <v>0</v>
      </c>
      <c r="AB43" s="73">
        <v>0</v>
      </c>
      <c r="AC43" s="73">
        <v>0</v>
      </c>
      <c r="AD43" s="73" t="s">
        <v>94</v>
      </c>
      <c r="AE43" s="116" t="s">
        <v>94</v>
      </c>
      <c r="AF43" s="73">
        <v>0</v>
      </c>
      <c r="AG43" s="73">
        <v>0</v>
      </c>
      <c r="AH43" s="73">
        <v>0</v>
      </c>
      <c r="AI43" s="73">
        <v>0</v>
      </c>
      <c r="AJ43" s="73">
        <v>0</v>
      </c>
      <c r="AK43" s="73" t="s">
        <v>94</v>
      </c>
      <c r="AL43" s="116" t="s">
        <v>94</v>
      </c>
      <c r="AM43" s="73">
        <v>0</v>
      </c>
      <c r="AN43" s="73">
        <v>0</v>
      </c>
      <c r="AO43" s="73">
        <v>0</v>
      </c>
      <c r="AP43" s="73">
        <v>0</v>
      </c>
      <c r="AQ43" s="73">
        <v>0</v>
      </c>
      <c r="AR43" s="73" t="s">
        <v>94</v>
      </c>
      <c r="AS43" s="116" t="s">
        <v>94</v>
      </c>
      <c r="AT43" s="73">
        <v>0</v>
      </c>
      <c r="AU43" s="73">
        <v>0</v>
      </c>
      <c r="AV43" s="73">
        <v>0</v>
      </c>
      <c r="AW43" s="73">
        <v>0</v>
      </c>
      <c r="AX43" s="73">
        <v>0</v>
      </c>
      <c r="AY43" s="73" t="s">
        <v>94</v>
      </c>
      <c r="AZ43" s="116" t="s">
        <v>94</v>
      </c>
      <c r="BA43" s="73">
        <v>0</v>
      </c>
      <c r="BB43" s="73">
        <v>0</v>
      </c>
      <c r="BC43" s="73">
        <v>0</v>
      </c>
      <c r="BD43" s="73">
        <v>0</v>
      </c>
      <c r="BE43" s="73">
        <v>0</v>
      </c>
      <c r="BF43" s="73" t="s">
        <v>94</v>
      </c>
      <c r="BG43" s="116" t="s">
        <v>94</v>
      </c>
      <c r="BH43" s="73">
        <v>0</v>
      </c>
      <c r="BI43" s="73">
        <v>0</v>
      </c>
      <c r="BJ43" s="73">
        <v>0</v>
      </c>
      <c r="BK43" s="73">
        <v>0</v>
      </c>
      <c r="BL43" s="73">
        <v>0</v>
      </c>
      <c r="BM43" s="73" t="s">
        <v>94</v>
      </c>
      <c r="BN43" s="116" t="s">
        <v>94</v>
      </c>
      <c r="BO43" s="73">
        <v>0</v>
      </c>
      <c r="BP43" s="73">
        <v>0</v>
      </c>
      <c r="BQ43" s="73">
        <v>0</v>
      </c>
      <c r="BR43" s="73">
        <v>0</v>
      </c>
      <c r="BS43" s="73">
        <v>0</v>
      </c>
      <c r="BT43" s="73" t="s">
        <v>94</v>
      </c>
      <c r="BU43" s="116" t="s">
        <v>94</v>
      </c>
      <c r="BV43" s="73">
        <v>0</v>
      </c>
      <c r="BW43" s="73">
        <v>0</v>
      </c>
      <c r="BX43" s="73">
        <v>2.02</v>
      </c>
      <c r="BY43" s="73">
        <v>0</v>
      </c>
      <c r="BZ43" s="73">
        <v>0</v>
      </c>
      <c r="CA43" s="73" t="s">
        <v>94</v>
      </c>
      <c r="CB43" s="116" t="s">
        <v>94</v>
      </c>
      <c r="CC43" s="73">
        <v>0</v>
      </c>
      <c r="CD43" s="73">
        <v>0</v>
      </c>
      <c r="CE43" s="73">
        <v>2.02</v>
      </c>
      <c r="CF43" s="73">
        <v>0</v>
      </c>
      <c r="CG43" s="73">
        <v>0</v>
      </c>
      <c r="CH43" s="73" t="s">
        <v>94</v>
      </c>
      <c r="CI43" s="116" t="s">
        <v>94</v>
      </c>
      <c r="CJ43" s="73">
        <v>0</v>
      </c>
      <c r="CK43" s="73">
        <v>0</v>
      </c>
      <c r="CL43" s="73">
        <v>2.017</v>
      </c>
      <c r="CM43" s="73">
        <v>0</v>
      </c>
      <c r="CN43" s="73">
        <v>0</v>
      </c>
      <c r="CO43" s="73" t="s">
        <v>94</v>
      </c>
      <c r="CP43" s="116" t="s">
        <v>94</v>
      </c>
      <c r="CQ43" s="73">
        <v>0</v>
      </c>
      <c r="CR43" s="73">
        <v>0</v>
      </c>
      <c r="CS43" s="73">
        <v>2.02</v>
      </c>
      <c r="CT43" s="73">
        <v>0</v>
      </c>
      <c r="CU43" s="73">
        <v>0</v>
      </c>
      <c r="CV43" s="73" t="s">
        <v>94</v>
      </c>
      <c r="CW43" s="116" t="s">
        <v>94</v>
      </c>
      <c r="CX43" s="73">
        <v>0</v>
      </c>
      <c r="CY43" s="73"/>
      <c r="CZ43" s="73"/>
      <c r="DA43" s="73"/>
      <c r="DB43" s="73"/>
      <c r="DC43" s="73"/>
      <c r="DD43" s="116"/>
      <c r="DE43" s="73"/>
      <c r="DF43" s="73"/>
      <c r="DG43" s="73"/>
      <c r="DH43" s="73"/>
      <c r="DI43" s="73"/>
      <c r="DJ43" s="73"/>
      <c r="DK43" s="116"/>
      <c r="DL43" s="119"/>
    </row>
    <row r="44" spans="1:116" ht="31.5">
      <c r="A44" s="118" t="s">
        <v>301</v>
      </c>
      <c r="B44" s="39" t="s">
        <v>302</v>
      </c>
      <c r="C44" s="67" t="s">
        <v>93</v>
      </c>
      <c r="D44" s="73">
        <v>0</v>
      </c>
      <c r="E44" s="73">
        <v>0</v>
      </c>
      <c r="F44" s="73">
        <v>1.8</v>
      </c>
      <c r="G44" s="73">
        <v>0</v>
      </c>
      <c r="H44" s="73">
        <v>0</v>
      </c>
      <c r="I44" s="73" t="s">
        <v>94</v>
      </c>
      <c r="J44" s="116" t="s">
        <v>94</v>
      </c>
      <c r="K44" s="73">
        <v>0</v>
      </c>
      <c r="L44" s="73">
        <v>0</v>
      </c>
      <c r="M44" s="73">
        <v>1.8</v>
      </c>
      <c r="N44" s="73">
        <v>0</v>
      </c>
      <c r="O44" s="73">
        <v>0</v>
      </c>
      <c r="P44" s="73" t="s">
        <v>94</v>
      </c>
      <c r="Q44" s="116" t="s">
        <v>94</v>
      </c>
      <c r="R44" s="73">
        <v>0</v>
      </c>
      <c r="S44" s="73">
        <v>0</v>
      </c>
      <c r="T44" s="73">
        <v>0</v>
      </c>
      <c r="U44" s="73">
        <v>0</v>
      </c>
      <c r="V44" s="73">
        <v>0</v>
      </c>
      <c r="W44" s="73" t="s">
        <v>94</v>
      </c>
      <c r="X44" s="116" t="s">
        <v>94</v>
      </c>
      <c r="Y44" s="73">
        <v>0</v>
      </c>
      <c r="Z44" s="73">
        <v>0</v>
      </c>
      <c r="AA44" s="73">
        <v>0</v>
      </c>
      <c r="AB44" s="73">
        <v>0</v>
      </c>
      <c r="AC44" s="73">
        <v>0</v>
      </c>
      <c r="AD44" s="73" t="s">
        <v>94</v>
      </c>
      <c r="AE44" s="116" t="s">
        <v>94</v>
      </c>
      <c r="AF44" s="73">
        <v>0</v>
      </c>
      <c r="AG44" s="73">
        <v>0</v>
      </c>
      <c r="AH44" s="73">
        <v>0</v>
      </c>
      <c r="AI44" s="73">
        <v>0</v>
      </c>
      <c r="AJ44" s="73">
        <v>0</v>
      </c>
      <c r="AK44" s="73" t="s">
        <v>94</v>
      </c>
      <c r="AL44" s="116" t="s">
        <v>94</v>
      </c>
      <c r="AM44" s="73">
        <v>0</v>
      </c>
      <c r="AN44" s="73">
        <v>0</v>
      </c>
      <c r="AO44" s="73">
        <v>0</v>
      </c>
      <c r="AP44" s="73">
        <v>0</v>
      </c>
      <c r="AQ44" s="73">
        <v>0</v>
      </c>
      <c r="AR44" s="73" t="s">
        <v>94</v>
      </c>
      <c r="AS44" s="116" t="s">
        <v>94</v>
      </c>
      <c r="AT44" s="73">
        <v>0</v>
      </c>
      <c r="AU44" s="73">
        <v>0</v>
      </c>
      <c r="AV44" s="73">
        <v>0</v>
      </c>
      <c r="AW44" s="73">
        <v>0</v>
      </c>
      <c r="AX44" s="73">
        <v>0</v>
      </c>
      <c r="AY44" s="73" t="s">
        <v>94</v>
      </c>
      <c r="AZ44" s="116" t="s">
        <v>94</v>
      </c>
      <c r="BA44" s="73">
        <v>0</v>
      </c>
      <c r="BB44" s="73">
        <v>0</v>
      </c>
      <c r="BC44" s="73">
        <v>0</v>
      </c>
      <c r="BD44" s="73">
        <v>0</v>
      </c>
      <c r="BE44" s="73">
        <v>0</v>
      </c>
      <c r="BF44" s="73" t="s">
        <v>94</v>
      </c>
      <c r="BG44" s="116" t="s">
        <v>94</v>
      </c>
      <c r="BH44" s="73">
        <v>0</v>
      </c>
      <c r="BI44" s="73">
        <v>0</v>
      </c>
      <c r="BJ44" s="73">
        <v>0</v>
      </c>
      <c r="BK44" s="73">
        <v>0</v>
      </c>
      <c r="BL44" s="73">
        <v>0</v>
      </c>
      <c r="BM44" s="73" t="s">
        <v>94</v>
      </c>
      <c r="BN44" s="116" t="s">
        <v>94</v>
      </c>
      <c r="BO44" s="73">
        <v>0</v>
      </c>
      <c r="BP44" s="73">
        <v>0</v>
      </c>
      <c r="BQ44" s="73">
        <v>0</v>
      </c>
      <c r="BR44" s="73">
        <v>0</v>
      </c>
      <c r="BS44" s="73">
        <v>0</v>
      </c>
      <c r="BT44" s="73" t="s">
        <v>94</v>
      </c>
      <c r="BU44" s="116" t="s">
        <v>94</v>
      </c>
      <c r="BV44" s="73">
        <v>0</v>
      </c>
      <c r="BW44" s="73">
        <v>0</v>
      </c>
      <c r="BX44" s="73">
        <v>1.8</v>
      </c>
      <c r="BY44" s="73">
        <v>0</v>
      </c>
      <c r="BZ44" s="73">
        <v>0</v>
      </c>
      <c r="CA44" s="73" t="s">
        <v>94</v>
      </c>
      <c r="CB44" s="116" t="s">
        <v>94</v>
      </c>
      <c r="CC44" s="73">
        <v>0</v>
      </c>
      <c r="CD44" s="73">
        <v>0</v>
      </c>
      <c r="CE44" s="73">
        <v>1.8</v>
      </c>
      <c r="CF44" s="73">
        <v>0</v>
      </c>
      <c r="CG44" s="73">
        <v>0</v>
      </c>
      <c r="CH44" s="73" t="s">
        <v>94</v>
      </c>
      <c r="CI44" s="116" t="s">
        <v>94</v>
      </c>
      <c r="CJ44" s="73">
        <v>0</v>
      </c>
      <c r="CK44" s="73">
        <v>0</v>
      </c>
      <c r="CL44" s="73">
        <v>1.8</v>
      </c>
      <c r="CM44" s="73">
        <v>0</v>
      </c>
      <c r="CN44" s="73">
        <v>0</v>
      </c>
      <c r="CO44" s="73" t="s">
        <v>94</v>
      </c>
      <c r="CP44" s="116" t="s">
        <v>94</v>
      </c>
      <c r="CQ44" s="73">
        <v>0</v>
      </c>
      <c r="CR44" s="73">
        <v>0</v>
      </c>
      <c r="CS44" s="73">
        <v>1.8</v>
      </c>
      <c r="CT44" s="73">
        <v>0</v>
      </c>
      <c r="CU44" s="73">
        <v>0</v>
      </c>
      <c r="CV44" s="73" t="s">
        <v>94</v>
      </c>
      <c r="CW44" s="116" t="s">
        <v>94</v>
      </c>
      <c r="CX44" s="73">
        <v>0</v>
      </c>
      <c r="CY44" s="73"/>
      <c r="CZ44" s="73"/>
      <c r="DA44" s="73"/>
      <c r="DB44" s="73"/>
      <c r="DC44" s="73"/>
      <c r="DD44" s="116"/>
      <c r="DE44" s="73"/>
      <c r="DF44" s="73"/>
      <c r="DG44" s="73"/>
      <c r="DH44" s="73"/>
      <c r="DI44" s="73"/>
      <c r="DJ44" s="73"/>
      <c r="DK44" s="116"/>
      <c r="DL44" s="119"/>
    </row>
    <row r="45" spans="1:116" ht="31.5">
      <c r="A45" s="118" t="s">
        <v>304</v>
      </c>
      <c r="B45" s="39" t="s">
        <v>305</v>
      </c>
      <c r="C45" s="67" t="s">
        <v>93</v>
      </c>
      <c r="D45" s="73">
        <v>0</v>
      </c>
      <c r="E45" s="73">
        <v>0</v>
      </c>
      <c r="F45" s="73">
        <v>2.04</v>
      </c>
      <c r="G45" s="73">
        <v>0</v>
      </c>
      <c r="H45" s="73">
        <v>0</v>
      </c>
      <c r="I45" s="73" t="s">
        <v>94</v>
      </c>
      <c r="J45" s="116" t="s">
        <v>94</v>
      </c>
      <c r="K45" s="73">
        <v>0</v>
      </c>
      <c r="L45" s="73">
        <v>0</v>
      </c>
      <c r="M45" s="73">
        <v>2.04</v>
      </c>
      <c r="N45" s="73">
        <v>0</v>
      </c>
      <c r="O45" s="73">
        <v>0</v>
      </c>
      <c r="P45" s="73" t="s">
        <v>94</v>
      </c>
      <c r="Q45" s="116" t="s">
        <v>94</v>
      </c>
      <c r="R45" s="73">
        <v>0</v>
      </c>
      <c r="S45" s="73">
        <v>0</v>
      </c>
      <c r="T45" s="73">
        <v>0</v>
      </c>
      <c r="U45" s="73">
        <v>0</v>
      </c>
      <c r="V45" s="73">
        <v>0</v>
      </c>
      <c r="W45" s="73" t="s">
        <v>94</v>
      </c>
      <c r="X45" s="116" t="s">
        <v>94</v>
      </c>
      <c r="Y45" s="73">
        <v>0</v>
      </c>
      <c r="Z45" s="73">
        <v>0</v>
      </c>
      <c r="AA45" s="73">
        <v>0</v>
      </c>
      <c r="AB45" s="73">
        <v>0</v>
      </c>
      <c r="AC45" s="73">
        <v>0</v>
      </c>
      <c r="AD45" s="73" t="s">
        <v>94</v>
      </c>
      <c r="AE45" s="116" t="s">
        <v>94</v>
      </c>
      <c r="AF45" s="73">
        <v>0</v>
      </c>
      <c r="AG45" s="73">
        <v>0</v>
      </c>
      <c r="AH45" s="73">
        <v>0</v>
      </c>
      <c r="AI45" s="73">
        <v>0</v>
      </c>
      <c r="AJ45" s="73">
        <v>0</v>
      </c>
      <c r="AK45" s="73" t="s">
        <v>94</v>
      </c>
      <c r="AL45" s="116" t="s">
        <v>94</v>
      </c>
      <c r="AM45" s="73">
        <v>0</v>
      </c>
      <c r="AN45" s="73">
        <v>0</v>
      </c>
      <c r="AO45" s="73">
        <v>0</v>
      </c>
      <c r="AP45" s="73">
        <v>0</v>
      </c>
      <c r="AQ45" s="73">
        <v>0</v>
      </c>
      <c r="AR45" s="73" t="s">
        <v>94</v>
      </c>
      <c r="AS45" s="116" t="s">
        <v>94</v>
      </c>
      <c r="AT45" s="73">
        <v>0</v>
      </c>
      <c r="AU45" s="73">
        <v>0</v>
      </c>
      <c r="AV45" s="73">
        <v>0</v>
      </c>
      <c r="AW45" s="73">
        <v>0</v>
      </c>
      <c r="AX45" s="73">
        <v>0</v>
      </c>
      <c r="AY45" s="73" t="s">
        <v>94</v>
      </c>
      <c r="AZ45" s="116" t="s">
        <v>94</v>
      </c>
      <c r="BA45" s="73">
        <v>0</v>
      </c>
      <c r="BB45" s="73">
        <v>0</v>
      </c>
      <c r="BC45" s="73">
        <v>0</v>
      </c>
      <c r="BD45" s="73">
        <v>0</v>
      </c>
      <c r="BE45" s="73">
        <v>0</v>
      </c>
      <c r="BF45" s="73" t="s">
        <v>94</v>
      </c>
      <c r="BG45" s="116" t="s">
        <v>94</v>
      </c>
      <c r="BH45" s="73">
        <v>0</v>
      </c>
      <c r="BI45" s="73">
        <v>0</v>
      </c>
      <c r="BJ45" s="73">
        <v>0</v>
      </c>
      <c r="BK45" s="73">
        <v>0</v>
      </c>
      <c r="BL45" s="73">
        <v>0</v>
      </c>
      <c r="BM45" s="73" t="s">
        <v>94</v>
      </c>
      <c r="BN45" s="116" t="s">
        <v>94</v>
      </c>
      <c r="BO45" s="73">
        <v>0</v>
      </c>
      <c r="BP45" s="73">
        <v>0</v>
      </c>
      <c r="BQ45" s="73">
        <v>0</v>
      </c>
      <c r="BR45" s="73">
        <v>0</v>
      </c>
      <c r="BS45" s="73">
        <v>0</v>
      </c>
      <c r="BT45" s="73" t="s">
        <v>94</v>
      </c>
      <c r="BU45" s="116" t="s">
        <v>94</v>
      </c>
      <c r="BV45" s="73">
        <v>0</v>
      </c>
      <c r="BW45" s="73">
        <v>0</v>
      </c>
      <c r="BX45" s="73">
        <v>2.04</v>
      </c>
      <c r="BY45" s="73">
        <v>0</v>
      </c>
      <c r="BZ45" s="73">
        <v>0</v>
      </c>
      <c r="CA45" s="73" t="s">
        <v>94</v>
      </c>
      <c r="CB45" s="116" t="s">
        <v>94</v>
      </c>
      <c r="CC45" s="73">
        <v>0</v>
      </c>
      <c r="CD45" s="73">
        <v>0</v>
      </c>
      <c r="CE45" s="73">
        <v>2.04</v>
      </c>
      <c r="CF45" s="73">
        <v>0</v>
      </c>
      <c r="CG45" s="73">
        <v>0</v>
      </c>
      <c r="CH45" s="73" t="s">
        <v>94</v>
      </c>
      <c r="CI45" s="116" t="s">
        <v>94</v>
      </c>
      <c r="CJ45" s="73">
        <v>0</v>
      </c>
      <c r="CK45" s="73">
        <v>0</v>
      </c>
      <c r="CL45" s="73">
        <v>2.04</v>
      </c>
      <c r="CM45" s="73">
        <v>0</v>
      </c>
      <c r="CN45" s="73">
        <v>0</v>
      </c>
      <c r="CO45" s="73" t="s">
        <v>94</v>
      </c>
      <c r="CP45" s="116" t="s">
        <v>94</v>
      </c>
      <c r="CQ45" s="73">
        <v>0</v>
      </c>
      <c r="CR45" s="73">
        <v>0</v>
      </c>
      <c r="CS45" s="73">
        <v>2.04</v>
      </c>
      <c r="CT45" s="73">
        <v>0</v>
      </c>
      <c r="CU45" s="73">
        <v>0</v>
      </c>
      <c r="CV45" s="73" t="s">
        <v>94</v>
      </c>
      <c r="CW45" s="116" t="s">
        <v>94</v>
      </c>
      <c r="CX45" s="73">
        <v>0</v>
      </c>
      <c r="CY45" s="73"/>
      <c r="CZ45" s="73"/>
      <c r="DA45" s="73"/>
      <c r="DB45" s="73"/>
      <c r="DC45" s="73"/>
      <c r="DD45" s="116"/>
      <c r="DE45" s="73"/>
      <c r="DF45" s="73"/>
      <c r="DG45" s="73"/>
      <c r="DH45" s="73"/>
      <c r="DI45" s="73"/>
      <c r="DJ45" s="73"/>
      <c r="DK45" s="116"/>
      <c r="DL45" s="119"/>
    </row>
    <row r="46" spans="1:116" ht="31.5">
      <c r="A46" s="118" t="s">
        <v>306</v>
      </c>
      <c r="B46" s="39" t="s">
        <v>307</v>
      </c>
      <c r="C46" s="67" t="s">
        <v>93</v>
      </c>
      <c r="D46" s="73">
        <v>0</v>
      </c>
      <c r="E46" s="73">
        <v>0</v>
      </c>
      <c r="F46" s="73">
        <v>2.21</v>
      </c>
      <c r="G46" s="73">
        <v>0</v>
      </c>
      <c r="H46" s="73">
        <v>0</v>
      </c>
      <c r="I46" s="73" t="s">
        <v>94</v>
      </c>
      <c r="J46" s="116" t="s">
        <v>94</v>
      </c>
      <c r="K46" s="73">
        <v>0</v>
      </c>
      <c r="L46" s="73">
        <v>0</v>
      </c>
      <c r="M46" s="73">
        <v>2.21</v>
      </c>
      <c r="N46" s="73">
        <v>0</v>
      </c>
      <c r="O46" s="73">
        <v>0</v>
      </c>
      <c r="P46" s="73" t="s">
        <v>94</v>
      </c>
      <c r="Q46" s="116" t="s">
        <v>94</v>
      </c>
      <c r="R46" s="73">
        <v>0</v>
      </c>
      <c r="S46" s="73">
        <v>0</v>
      </c>
      <c r="T46" s="73">
        <v>0</v>
      </c>
      <c r="U46" s="73">
        <v>0</v>
      </c>
      <c r="V46" s="73">
        <v>0</v>
      </c>
      <c r="W46" s="73" t="s">
        <v>94</v>
      </c>
      <c r="X46" s="116" t="s">
        <v>94</v>
      </c>
      <c r="Y46" s="73">
        <v>0</v>
      </c>
      <c r="Z46" s="73">
        <v>0</v>
      </c>
      <c r="AA46" s="73">
        <v>0</v>
      </c>
      <c r="AB46" s="73">
        <v>0</v>
      </c>
      <c r="AC46" s="73">
        <v>0</v>
      </c>
      <c r="AD46" s="73" t="s">
        <v>94</v>
      </c>
      <c r="AE46" s="116" t="s">
        <v>94</v>
      </c>
      <c r="AF46" s="73">
        <v>0</v>
      </c>
      <c r="AG46" s="73">
        <v>0</v>
      </c>
      <c r="AH46" s="73">
        <v>0</v>
      </c>
      <c r="AI46" s="73">
        <v>0</v>
      </c>
      <c r="AJ46" s="73">
        <v>0</v>
      </c>
      <c r="AK46" s="73" t="s">
        <v>94</v>
      </c>
      <c r="AL46" s="116" t="s">
        <v>94</v>
      </c>
      <c r="AM46" s="73">
        <v>0</v>
      </c>
      <c r="AN46" s="73">
        <v>0</v>
      </c>
      <c r="AO46" s="73">
        <v>0</v>
      </c>
      <c r="AP46" s="73">
        <v>0</v>
      </c>
      <c r="AQ46" s="73">
        <v>0</v>
      </c>
      <c r="AR46" s="73" t="s">
        <v>94</v>
      </c>
      <c r="AS46" s="116" t="s">
        <v>94</v>
      </c>
      <c r="AT46" s="73">
        <v>0</v>
      </c>
      <c r="AU46" s="73">
        <v>0</v>
      </c>
      <c r="AV46" s="73">
        <v>0</v>
      </c>
      <c r="AW46" s="73">
        <v>0</v>
      </c>
      <c r="AX46" s="73">
        <v>0</v>
      </c>
      <c r="AY46" s="73" t="s">
        <v>94</v>
      </c>
      <c r="AZ46" s="116" t="s">
        <v>94</v>
      </c>
      <c r="BA46" s="73">
        <v>0</v>
      </c>
      <c r="BB46" s="73">
        <v>0</v>
      </c>
      <c r="BC46" s="73">
        <v>0</v>
      </c>
      <c r="BD46" s="73">
        <v>0</v>
      </c>
      <c r="BE46" s="73">
        <v>0</v>
      </c>
      <c r="BF46" s="73" t="s">
        <v>94</v>
      </c>
      <c r="BG46" s="116" t="s">
        <v>94</v>
      </c>
      <c r="BH46" s="73">
        <v>0</v>
      </c>
      <c r="BI46" s="73">
        <v>0</v>
      </c>
      <c r="BJ46" s="73">
        <v>0</v>
      </c>
      <c r="BK46" s="73">
        <v>0</v>
      </c>
      <c r="BL46" s="73">
        <v>0</v>
      </c>
      <c r="BM46" s="73" t="s">
        <v>94</v>
      </c>
      <c r="BN46" s="116" t="s">
        <v>94</v>
      </c>
      <c r="BO46" s="73">
        <v>0</v>
      </c>
      <c r="BP46" s="73">
        <v>0</v>
      </c>
      <c r="BQ46" s="73">
        <v>0</v>
      </c>
      <c r="BR46" s="73">
        <v>0</v>
      </c>
      <c r="BS46" s="73">
        <v>0</v>
      </c>
      <c r="BT46" s="73" t="s">
        <v>94</v>
      </c>
      <c r="BU46" s="116" t="s">
        <v>94</v>
      </c>
      <c r="BV46" s="73">
        <v>0</v>
      </c>
      <c r="BW46" s="73">
        <v>0</v>
      </c>
      <c r="BX46" s="73">
        <v>2.21</v>
      </c>
      <c r="BY46" s="73">
        <v>0</v>
      </c>
      <c r="BZ46" s="73">
        <v>0</v>
      </c>
      <c r="CA46" s="73" t="s">
        <v>94</v>
      </c>
      <c r="CB46" s="116" t="s">
        <v>94</v>
      </c>
      <c r="CC46" s="73">
        <v>0</v>
      </c>
      <c r="CD46" s="73">
        <v>0</v>
      </c>
      <c r="CE46" s="73">
        <v>2.21</v>
      </c>
      <c r="CF46" s="73">
        <v>0</v>
      </c>
      <c r="CG46" s="73">
        <v>0</v>
      </c>
      <c r="CH46" s="73" t="s">
        <v>94</v>
      </c>
      <c r="CI46" s="116" t="s">
        <v>94</v>
      </c>
      <c r="CJ46" s="73">
        <v>0</v>
      </c>
      <c r="CK46" s="73">
        <v>0</v>
      </c>
      <c r="CL46" s="73">
        <v>2.21</v>
      </c>
      <c r="CM46" s="73">
        <v>0</v>
      </c>
      <c r="CN46" s="73">
        <v>0</v>
      </c>
      <c r="CO46" s="73" t="s">
        <v>94</v>
      </c>
      <c r="CP46" s="116" t="s">
        <v>94</v>
      </c>
      <c r="CQ46" s="73">
        <v>0</v>
      </c>
      <c r="CR46" s="73">
        <v>0</v>
      </c>
      <c r="CS46" s="73">
        <v>2.21</v>
      </c>
      <c r="CT46" s="73">
        <v>0</v>
      </c>
      <c r="CU46" s="73">
        <v>0</v>
      </c>
      <c r="CV46" s="73" t="s">
        <v>94</v>
      </c>
      <c r="CW46" s="116" t="s">
        <v>94</v>
      </c>
      <c r="CX46" s="73">
        <v>0</v>
      </c>
      <c r="CY46" s="73"/>
      <c r="CZ46" s="73"/>
      <c r="DA46" s="73"/>
      <c r="DB46" s="73"/>
      <c r="DC46" s="73"/>
      <c r="DD46" s="116"/>
      <c r="DE46" s="73"/>
      <c r="DF46" s="73"/>
      <c r="DG46" s="73"/>
      <c r="DH46" s="73"/>
      <c r="DI46" s="73"/>
      <c r="DJ46" s="73"/>
      <c r="DK46" s="116"/>
      <c r="DL46" s="119"/>
    </row>
    <row r="47" spans="1:116" ht="78.75">
      <c r="A47" s="118" t="s">
        <v>308</v>
      </c>
      <c r="B47" s="39" t="s">
        <v>175</v>
      </c>
      <c r="C47" s="67" t="s">
        <v>93</v>
      </c>
      <c r="D47" s="73">
        <v>0</v>
      </c>
      <c r="E47" s="73">
        <v>0</v>
      </c>
      <c r="F47" s="73">
        <v>5.061</v>
      </c>
      <c r="G47" s="73">
        <v>0</v>
      </c>
      <c r="H47" s="73">
        <v>0</v>
      </c>
      <c r="I47" s="73" t="s">
        <v>94</v>
      </c>
      <c r="J47" s="116" t="s">
        <v>94</v>
      </c>
      <c r="K47" s="73">
        <v>0</v>
      </c>
      <c r="L47" s="73">
        <v>0</v>
      </c>
      <c r="M47" s="73">
        <v>0</v>
      </c>
      <c r="N47" s="73">
        <v>0</v>
      </c>
      <c r="O47" s="73">
        <v>0</v>
      </c>
      <c r="P47" s="73" t="s">
        <v>94</v>
      </c>
      <c r="Q47" s="116" t="s">
        <v>94</v>
      </c>
      <c r="R47" s="73">
        <v>0</v>
      </c>
      <c r="S47" s="73">
        <v>0</v>
      </c>
      <c r="T47" s="73">
        <v>0</v>
      </c>
      <c r="U47" s="73">
        <v>0</v>
      </c>
      <c r="V47" s="73">
        <v>0</v>
      </c>
      <c r="W47" s="73" t="s">
        <v>94</v>
      </c>
      <c r="X47" s="116" t="s">
        <v>94</v>
      </c>
      <c r="Y47" s="73">
        <v>0</v>
      </c>
      <c r="Z47" s="73">
        <v>0</v>
      </c>
      <c r="AA47" s="73">
        <v>0</v>
      </c>
      <c r="AB47" s="73">
        <v>0</v>
      </c>
      <c r="AC47" s="73">
        <v>0</v>
      </c>
      <c r="AD47" s="73" t="s">
        <v>94</v>
      </c>
      <c r="AE47" s="116" t="s">
        <v>94</v>
      </c>
      <c r="AF47" s="73">
        <v>0</v>
      </c>
      <c r="AG47" s="73">
        <v>0</v>
      </c>
      <c r="AH47" s="73">
        <v>0</v>
      </c>
      <c r="AI47" s="73">
        <v>0</v>
      </c>
      <c r="AJ47" s="73">
        <v>0</v>
      </c>
      <c r="AK47" s="73" t="s">
        <v>94</v>
      </c>
      <c r="AL47" s="116" t="s">
        <v>94</v>
      </c>
      <c r="AM47" s="73">
        <v>0</v>
      </c>
      <c r="AN47" s="73">
        <v>0</v>
      </c>
      <c r="AO47" s="73">
        <v>0</v>
      </c>
      <c r="AP47" s="73">
        <v>0</v>
      </c>
      <c r="AQ47" s="73">
        <v>0</v>
      </c>
      <c r="AR47" s="73" t="s">
        <v>94</v>
      </c>
      <c r="AS47" s="116" t="s">
        <v>94</v>
      </c>
      <c r="AT47" s="73">
        <v>0</v>
      </c>
      <c r="AU47" s="73">
        <v>0</v>
      </c>
      <c r="AV47" s="73">
        <v>0</v>
      </c>
      <c r="AW47" s="73">
        <v>0</v>
      </c>
      <c r="AX47" s="73">
        <v>0</v>
      </c>
      <c r="AY47" s="73" t="s">
        <v>94</v>
      </c>
      <c r="AZ47" s="116" t="s">
        <v>94</v>
      </c>
      <c r="BA47" s="73">
        <v>0</v>
      </c>
      <c r="BB47" s="73">
        <v>0</v>
      </c>
      <c r="BC47" s="73">
        <v>0</v>
      </c>
      <c r="BD47" s="73">
        <v>0</v>
      </c>
      <c r="BE47" s="73">
        <v>0</v>
      </c>
      <c r="BF47" s="73" t="s">
        <v>94</v>
      </c>
      <c r="BG47" s="116" t="s">
        <v>94</v>
      </c>
      <c r="BH47" s="73">
        <v>0</v>
      </c>
      <c r="BI47" s="73">
        <v>0</v>
      </c>
      <c r="BJ47" s="73">
        <v>0</v>
      </c>
      <c r="BK47" s="73">
        <v>0</v>
      </c>
      <c r="BL47" s="73">
        <v>0</v>
      </c>
      <c r="BM47" s="73" t="s">
        <v>94</v>
      </c>
      <c r="BN47" s="116" t="s">
        <v>94</v>
      </c>
      <c r="BO47" s="73">
        <v>0</v>
      </c>
      <c r="BP47" s="73">
        <v>0</v>
      </c>
      <c r="BQ47" s="73">
        <v>0</v>
      </c>
      <c r="BR47" s="73">
        <v>0</v>
      </c>
      <c r="BS47" s="73">
        <v>0</v>
      </c>
      <c r="BT47" s="73" t="s">
        <v>94</v>
      </c>
      <c r="BU47" s="116" t="s">
        <v>94</v>
      </c>
      <c r="BV47" s="73">
        <v>0</v>
      </c>
      <c r="BW47" s="73">
        <v>0</v>
      </c>
      <c r="BX47" s="73">
        <v>5.06</v>
      </c>
      <c r="BY47" s="73">
        <v>0</v>
      </c>
      <c r="BZ47" s="73">
        <v>0</v>
      </c>
      <c r="CA47" s="73" t="s">
        <v>94</v>
      </c>
      <c r="CB47" s="116" t="s">
        <v>94</v>
      </c>
      <c r="CC47" s="73">
        <v>0</v>
      </c>
      <c r="CD47" s="73">
        <v>0</v>
      </c>
      <c r="CE47" s="73">
        <v>0</v>
      </c>
      <c r="CF47" s="73">
        <v>0</v>
      </c>
      <c r="CG47" s="73">
        <v>0</v>
      </c>
      <c r="CH47" s="73" t="s">
        <v>94</v>
      </c>
      <c r="CI47" s="116" t="s">
        <v>94</v>
      </c>
      <c r="CJ47" s="73">
        <v>0</v>
      </c>
      <c r="CK47" s="73">
        <v>0</v>
      </c>
      <c r="CL47" s="73">
        <v>5.061</v>
      </c>
      <c r="CM47" s="73">
        <v>0</v>
      </c>
      <c r="CN47" s="73">
        <v>0</v>
      </c>
      <c r="CO47" s="73" t="s">
        <v>94</v>
      </c>
      <c r="CP47" s="116" t="s">
        <v>94</v>
      </c>
      <c r="CQ47" s="73">
        <v>0</v>
      </c>
      <c r="CR47" s="73">
        <v>0</v>
      </c>
      <c r="CS47" s="73">
        <v>0</v>
      </c>
      <c r="CT47" s="73">
        <v>0</v>
      </c>
      <c r="CU47" s="73">
        <v>0</v>
      </c>
      <c r="CV47" s="73" t="s">
        <v>94</v>
      </c>
      <c r="CW47" s="116" t="s">
        <v>94</v>
      </c>
      <c r="CX47" s="149" t="s">
        <v>583</v>
      </c>
      <c r="CY47" s="73"/>
      <c r="CZ47" s="73"/>
      <c r="DA47" s="73"/>
      <c r="DB47" s="73"/>
      <c r="DC47" s="73"/>
      <c r="DD47" s="116"/>
      <c r="DE47" s="73"/>
      <c r="DF47" s="73"/>
      <c r="DG47" s="73"/>
      <c r="DH47" s="73"/>
      <c r="DI47" s="73"/>
      <c r="DJ47" s="73"/>
      <c r="DK47" s="116"/>
      <c r="DL47" s="119"/>
    </row>
    <row r="48" spans="1:116" ht="78.75">
      <c r="A48" s="118" t="s">
        <v>310</v>
      </c>
      <c r="B48" s="39" t="s">
        <v>176</v>
      </c>
      <c r="C48" s="67" t="s">
        <v>93</v>
      </c>
      <c r="D48" s="73">
        <v>0</v>
      </c>
      <c r="E48" s="73">
        <v>0</v>
      </c>
      <c r="F48" s="73">
        <v>1.074</v>
      </c>
      <c r="G48" s="73">
        <v>0</v>
      </c>
      <c r="H48" s="73">
        <v>0</v>
      </c>
      <c r="I48" s="73" t="s">
        <v>94</v>
      </c>
      <c r="J48" s="116" t="s">
        <v>94</v>
      </c>
      <c r="K48" s="73">
        <v>0</v>
      </c>
      <c r="L48" s="73">
        <v>0</v>
      </c>
      <c r="M48" s="73">
        <v>0</v>
      </c>
      <c r="N48" s="73">
        <v>0</v>
      </c>
      <c r="O48" s="73">
        <v>0</v>
      </c>
      <c r="P48" s="73" t="s">
        <v>94</v>
      </c>
      <c r="Q48" s="116" t="s">
        <v>94</v>
      </c>
      <c r="R48" s="73">
        <v>0</v>
      </c>
      <c r="S48" s="73">
        <v>0</v>
      </c>
      <c r="T48" s="73">
        <v>0</v>
      </c>
      <c r="U48" s="73">
        <v>0</v>
      </c>
      <c r="V48" s="73">
        <v>0</v>
      </c>
      <c r="W48" s="73" t="s">
        <v>94</v>
      </c>
      <c r="X48" s="116" t="s">
        <v>94</v>
      </c>
      <c r="Y48" s="73">
        <v>0</v>
      </c>
      <c r="Z48" s="73">
        <v>0</v>
      </c>
      <c r="AA48" s="73">
        <v>0</v>
      </c>
      <c r="AB48" s="73">
        <v>0</v>
      </c>
      <c r="AC48" s="73">
        <v>0</v>
      </c>
      <c r="AD48" s="73" t="s">
        <v>94</v>
      </c>
      <c r="AE48" s="116" t="s">
        <v>94</v>
      </c>
      <c r="AF48" s="73">
        <v>0</v>
      </c>
      <c r="AG48" s="73">
        <v>0</v>
      </c>
      <c r="AH48" s="73">
        <v>0</v>
      </c>
      <c r="AI48" s="73">
        <v>0</v>
      </c>
      <c r="AJ48" s="73">
        <v>0</v>
      </c>
      <c r="AK48" s="73" t="s">
        <v>94</v>
      </c>
      <c r="AL48" s="116" t="s">
        <v>94</v>
      </c>
      <c r="AM48" s="73">
        <v>0</v>
      </c>
      <c r="AN48" s="73">
        <v>0</v>
      </c>
      <c r="AO48" s="73">
        <v>0</v>
      </c>
      <c r="AP48" s="73">
        <v>0</v>
      </c>
      <c r="AQ48" s="73">
        <v>0</v>
      </c>
      <c r="AR48" s="73" t="s">
        <v>94</v>
      </c>
      <c r="AS48" s="116" t="s">
        <v>94</v>
      </c>
      <c r="AT48" s="73">
        <v>0</v>
      </c>
      <c r="AU48" s="73">
        <v>0</v>
      </c>
      <c r="AV48" s="73">
        <v>0</v>
      </c>
      <c r="AW48" s="73">
        <v>0</v>
      </c>
      <c r="AX48" s="73">
        <v>0</v>
      </c>
      <c r="AY48" s="73" t="s">
        <v>94</v>
      </c>
      <c r="AZ48" s="116" t="s">
        <v>94</v>
      </c>
      <c r="BA48" s="73">
        <v>0</v>
      </c>
      <c r="BB48" s="73">
        <v>0</v>
      </c>
      <c r="BC48" s="73">
        <v>0</v>
      </c>
      <c r="BD48" s="73">
        <v>0</v>
      </c>
      <c r="BE48" s="73">
        <v>0</v>
      </c>
      <c r="BF48" s="73" t="s">
        <v>94</v>
      </c>
      <c r="BG48" s="116" t="s">
        <v>94</v>
      </c>
      <c r="BH48" s="73">
        <v>0</v>
      </c>
      <c r="BI48" s="73">
        <v>0</v>
      </c>
      <c r="BJ48" s="73">
        <v>0</v>
      </c>
      <c r="BK48" s="73">
        <v>0</v>
      </c>
      <c r="BL48" s="73">
        <v>0</v>
      </c>
      <c r="BM48" s="73" t="s">
        <v>94</v>
      </c>
      <c r="BN48" s="116" t="s">
        <v>94</v>
      </c>
      <c r="BO48" s="73">
        <v>0</v>
      </c>
      <c r="BP48" s="73">
        <v>0</v>
      </c>
      <c r="BQ48" s="73">
        <v>0</v>
      </c>
      <c r="BR48" s="73">
        <v>0</v>
      </c>
      <c r="BS48" s="73">
        <v>0</v>
      </c>
      <c r="BT48" s="73" t="s">
        <v>94</v>
      </c>
      <c r="BU48" s="116" t="s">
        <v>94</v>
      </c>
      <c r="BV48" s="73">
        <v>0</v>
      </c>
      <c r="BW48" s="73">
        <v>0</v>
      </c>
      <c r="BX48" s="73">
        <v>1.074</v>
      </c>
      <c r="BY48" s="73">
        <v>0</v>
      </c>
      <c r="BZ48" s="73">
        <v>0</v>
      </c>
      <c r="CA48" s="73" t="s">
        <v>94</v>
      </c>
      <c r="CB48" s="116" t="s">
        <v>94</v>
      </c>
      <c r="CC48" s="73">
        <v>0</v>
      </c>
      <c r="CD48" s="73">
        <v>0</v>
      </c>
      <c r="CE48" s="73">
        <v>0</v>
      </c>
      <c r="CF48" s="73">
        <v>0</v>
      </c>
      <c r="CG48" s="73">
        <v>0</v>
      </c>
      <c r="CH48" s="73" t="s">
        <v>94</v>
      </c>
      <c r="CI48" s="116" t="s">
        <v>94</v>
      </c>
      <c r="CJ48" s="73">
        <v>0</v>
      </c>
      <c r="CK48" s="73">
        <v>0</v>
      </c>
      <c r="CL48" s="73">
        <v>1.074</v>
      </c>
      <c r="CM48" s="73">
        <v>0</v>
      </c>
      <c r="CN48" s="73">
        <v>0</v>
      </c>
      <c r="CO48" s="73" t="s">
        <v>94</v>
      </c>
      <c r="CP48" s="116" t="s">
        <v>94</v>
      </c>
      <c r="CQ48" s="73">
        <v>0</v>
      </c>
      <c r="CR48" s="73">
        <v>0</v>
      </c>
      <c r="CS48" s="73">
        <v>0</v>
      </c>
      <c r="CT48" s="73">
        <v>0</v>
      </c>
      <c r="CU48" s="73">
        <v>0</v>
      </c>
      <c r="CV48" s="73" t="s">
        <v>94</v>
      </c>
      <c r="CW48" s="116" t="s">
        <v>94</v>
      </c>
      <c r="CX48" s="149" t="s">
        <v>583</v>
      </c>
      <c r="CY48" s="73"/>
      <c r="CZ48" s="73"/>
      <c r="DA48" s="73"/>
      <c r="DB48" s="73"/>
      <c r="DC48" s="73"/>
      <c r="DD48" s="116"/>
      <c r="DE48" s="73"/>
      <c r="DF48" s="73"/>
      <c r="DG48" s="73"/>
      <c r="DH48" s="73"/>
      <c r="DI48" s="73"/>
      <c r="DJ48" s="73"/>
      <c r="DK48" s="116"/>
      <c r="DL48" s="119"/>
    </row>
    <row r="49" spans="1:116" ht="78.75">
      <c r="A49" s="118" t="s">
        <v>312</v>
      </c>
      <c r="B49" s="39" t="s">
        <v>178</v>
      </c>
      <c r="C49" s="67" t="s">
        <v>93</v>
      </c>
      <c r="D49" s="73">
        <v>0</v>
      </c>
      <c r="E49" s="73">
        <v>0</v>
      </c>
      <c r="F49" s="73">
        <v>0.9590000000000001</v>
      </c>
      <c r="G49" s="73">
        <v>0</v>
      </c>
      <c r="H49" s="73">
        <v>0</v>
      </c>
      <c r="I49" s="73" t="s">
        <v>94</v>
      </c>
      <c r="J49" s="116" t="s">
        <v>94</v>
      </c>
      <c r="K49" s="73">
        <v>0</v>
      </c>
      <c r="L49" s="73">
        <v>0</v>
      </c>
      <c r="M49" s="73">
        <v>0</v>
      </c>
      <c r="N49" s="73">
        <v>0</v>
      </c>
      <c r="O49" s="73">
        <v>0</v>
      </c>
      <c r="P49" s="73" t="s">
        <v>94</v>
      </c>
      <c r="Q49" s="116" t="s">
        <v>94</v>
      </c>
      <c r="R49" s="73">
        <v>0</v>
      </c>
      <c r="S49" s="73">
        <v>0</v>
      </c>
      <c r="T49" s="73">
        <v>0</v>
      </c>
      <c r="U49" s="73">
        <v>0</v>
      </c>
      <c r="V49" s="73">
        <v>0</v>
      </c>
      <c r="W49" s="73" t="s">
        <v>94</v>
      </c>
      <c r="X49" s="116" t="s">
        <v>94</v>
      </c>
      <c r="Y49" s="73">
        <v>0</v>
      </c>
      <c r="Z49" s="73">
        <v>0</v>
      </c>
      <c r="AA49" s="73">
        <v>0</v>
      </c>
      <c r="AB49" s="73">
        <v>0</v>
      </c>
      <c r="AC49" s="73">
        <v>0</v>
      </c>
      <c r="AD49" s="73" t="s">
        <v>94</v>
      </c>
      <c r="AE49" s="116" t="s">
        <v>94</v>
      </c>
      <c r="AF49" s="73">
        <v>0</v>
      </c>
      <c r="AG49" s="73">
        <v>0</v>
      </c>
      <c r="AH49" s="73">
        <v>0</v>
      </c>
      <c r="AI49" s="73">
        <v>0</v>
      </c>
      <c r="AJ49" s="73">
        <v>0</v>
      </c>
      <c r="AK49" s="73" t="s">
        <v>94</v>
      </c>
      <c r="AL49" s="116" t="s">
        <v>94</v>
      </c>
      <c r="AM49" s="73">
        <v>0</v>
      </c>
      <c r="AN49" s="73">
        <v>0</v>
      </c>
      <c r="AO49" s="73">
        <v>0</v>
      </c>
      <c r="AP49" s="73">
        <v>0</v>
      </c>
      <c r="AQ49" s="73">
        <v>0</v>
      </c>
      <c r="AR49" s="73" t="s">
        <v>94</v>
      </c>
      <c r="AS49" s="116" t="s">
        <v>94</v>
      </c>
      <c r="AT49" s="73">
        <v>0</v>
      </c>
      <c r="AU49" s="73">
        <v>0</v>
      </c>
      <c r="AV49" s="73">
        <v>0</v>
      </c>
      <c r="AW49" s="73">
        <v>0</v>
      </c>
      <c r="AX49" s="73">
        <v>0</v>
      </c>
      <c r="AY49" s="73" t="s">
        <v>94</v>
      </c>
      <c r="AZ49" s="116" t="s">
        <v>94</v>
      </c>
      <c r="BA49" s="73">
        <v>0</v>
      </c>
      <c r="BB49" s="73">
        <v>0</v>
      </c>
      <c r="BC49" s="73">
        <v>0</v>
      </c>
      <c r="BD49" s="73">
        <v>0</v>
      </c>
      <c r="BE49" s="73">
        <v>0</v>
      </c>
      <c r="BF49" s="73" t="s">
        <v>94</v>
      </c>
      <c r="BG49" s="116" t="s">
        <v>94</v>
      </c>
      <c r="BH49" s="73">
        <v>0</v>
      </c>
      <c r="BI49" s="73">
        <v>0</v>
      </c>
      <c r="BJ49" s="73">
        <v>0</v>
      </c>
      <c r="BK49" s="73">
        <v>0</v>
      </c>
      <c r="BL49" s="73">
        <v>0</v>
      </c>
      <c r="BM49" s="73" t="s">
        <v>94</v>
      </c>
      <c r="BN49" s="116" t="s">
        <v>94</v>
      </c>
      <c r="BO49" s="73">
        <v>0</v>
      </c>
      <c r="BP49" s="73">
        <v>0</v>
      </c>
      <c r="BQ49" s="73">
        <v>0</v>
      </c>
      <c r="BR49" s="73">
        <v>0</v>
      </c>
      <c r="BS49" s="73">
        <v>0</v>
      </c>
      <c r="BT49" s="73" t="s">
        <v>94</v>
      </c>
      <c r="BU49" s="116" t="s">
        <v>94</v>
      </c>
      <c r="BV49" s="73">
        <v>0</v>
      </c>
      <c r="BW49" s="73">
        <v>0</v>
      </c>
      <c r="BX49" s="73">
        <v>0.9590000000000001</v>
      </c>
      <c r="BY49" s="73">
        <v>0</v>
      </c>
      <c r="BZ49" s="73">
        <v>0</v>
      </c>
      <c r="CA49" s="73" t="s">
        <v>94</v>
      </c>
      <c r="CB49" s="116" t="s">
        <v>94</v>
      </c>
      <c r="CC49" s="73">
        <v>0</v>
      </c>
      <c r="CD49" s="73">
        <v>0</v>
      </c>
      <c r="CE49" s="73">
        <v>0</v>
      </c>
      <c r="CF49" s="73">
        <v>0</v>
      </c>
      <c r="CG49" s="73">
        <v>0</v>
      </c>
      <c r="CH49" s="73" t="s">
        <v>94</v>
      </c>
      <c r="CI49" s="116" t="s">
        <v>94</v>
      </c>
      <c r="CJ49" s="73">
        <v>0</v>
      </c>
      <c r="CK49" s="73">
        <v>0</v>
      </c>
      <c r="CL49" s="73">
        <v>0.9590000000000001</v>
      </c>
      <c r="CM49" s="73">
        <v>0</v>
      </c>
      <c r="CN49" s="73">
        <v>0</v>
      </c>
      <c r="CO49" s="73" t="s">
        <v>94</v>
      </c>
      <c r="CP49" s="116" t="s">
        <v>94</v>
      </c>
      <c r="CQ49" s="73">
        <v>0</v>
      </c>
      <c r="CR49" s="73">
        <v>0</v>
      </c>
      <c r="CS49" s="73">
        <v>0</v>
      </c>
      <c r="CT49" s="73">
        <v>0</v>
      </c>
      <c r="CU49" s="73">
        <v>0</v>
      </c>
      <c r="CV49" s="73" t="s">
        <v>94</v>
      </c>
      <c r="CW49" s="116" t="s">
        <v>94</v>
      </c>
      <c r="CX49" s="149" t="s">
        <v>583</v>
      </c>
      <c r="CY49" s="73"/>
      <c r="CZ49" s="73"/>
      <c r="DA49" s="73"/>
      <c r="DB49" s="73"/>
      <c r="DC49" s="73"/>
      <c r="DD49" s="116"/>
      <c r="DE49" s="73"/>
      <c r="DF49" s="73"/>
      <c r="DG49" s="73"/>
      <c r="DH49" s="73"/>
      <c r="DI49" s="73"/>
      <c r="DJ49" s="73"/>
      <c r="DK49" s="116"/>
      <c r="DL49" s="119"/>
    </row>
    <row r="50" spans="1:116" ht="78.75">
      <c r="A50" s="118" t="s">
        <v>314</v>
      </c>
      <c r="B50" s="39" t="s">
        <v>180</v>
      </c>
      <c r="C50" s="67" t="s">
        <v>93</v>
      </c>
      <c r="D50" s="73">
        <v>0</v>
      </c>
      <c r="E50" s="73">
        <v>0</v>
      </c>
      <c r="F50" s="73">
        <v>2.376</v>
      </c>
      <c r="G50" s="73">
        <v>0</v>
      </c>
      <c r="H50" s="73">
        <v>0</v>
      </c>
      <c r="I50" s="73" t="s">
        <v>94</v>
      </c>
      <c r="J50" s="116" t="s">
        <v>94</v>
      </c>
      <c r="K50" s="73">
        <v>0</v>
      </c>
      <c r="L50" s="73">
        <v>0</v>
      </c>
      <c r="M50" s="73">
        <v>0</v>
      </c>
      <c r="N50" s="73">
        <v>0</v>
      </c>
      <c r="O50" s="73">
        <v>0</v>
      </c>
      <c r="P50" s="73" t="s">
        <v>94</v>
      </c>
      <c r="Q50" s="116" t="s">
        <v>94</v>
      </c>
      <c r="R50" s="73">
        <v>0</v>
      </c>
      <c r="S50" s="73">
        <v>0</v>
      </c>
      <c r="T50" s="73">
        <v>0</v>
      </c>
      <c r="U50" s="73">
        <v>0</v>
      </c>
      <c r="V50" s="73">
        <v>0</v>
      </c>
      <c r="W50" s="73" t="s">
        <v>94</v>
      </c>
      <c r="X50" s="116" t="s">
        <v>94</v>
      </c>
      <c r="Y50" s="73">
        <v>0</v>
      </c>
      <c r="Z50" s="73">
        <v>0</v>
      </c>
      <c r="AA50" s="73">
        <v>0</v>
      </c>
      <c r="AB50" s="73">
        <v>0</v>
      </c>
      <c r="AC50" s="73">
        <v>0</v>
      </c>
      <c r="AD50" s="73" t="s">
        <v>94</v>
      </c>
      <c r="AE50" s="116" t="s">
        <v>94</v>
      </c>
      <c r="AF50" s="73">
        <v>0</v>
      </c>
      <c r="AG50" s="73">
        <v>0</v>
      </c>
      <c r="AH50" s="73">
        <v>0</v>
      </c>
      <c r="AI50" s="73">
        <v>0</v>
      </c>
      <c r="AJ50" s="73">
        <v>0</v>
      </c>
      <c r="AK50" s="73" t="s">
        <v>94</v>
      </c>
      <c r="AL50" s="116" t="s">
        <v>94</v>
      </c>
      <c r="AM50" s="73">
        <v>0</v>
      </c>
      <c r="AN50" s="73">
        <v>0</v>
      </c>
      <c r="AO50" s="73">
        <v>0</v>
      </c>
      <c r="AP50" s="73">
        <v>0</v>
      </c>
      <c r="AQ50" s="73">
        <v>0</v>
      </c>
      <c r="AR50" s="73" t="s">
        <v>94</v>
      </c>
      <c r="AS50" s="116" t="s">
        <v>94</v>
      </c>
      <c r="AT50" s="73">
        <v>0</v>
      </c>
      <c r="AU50" s="73">
        <v>0</v>
      </c>
      <c r="AV50" s="73">
        <v>0</v>
      </c>
      <c r="AW50" s="73">
        <v>0</v>
      </c>
      <c r="AX50" s="73">
        <v>0</v>
      </c>
      <c r="AY50" s="73" t="s">
        <v>94</v>
      </c>
      <c r="AZ50" s="116" t="s">
        <v>94</v>
      </c>
      <c r="BA50" s="73">
        <v>0</v>
      </c>
      <c r="BB50" s="73">
        <v>0</v>
      </c>
      <c r="BC50" s="73">
        <v>0</v>
      </c>
      <c r="BD50" s="73">
        <v>0</v>
      </c>
      <c r="BE50" s="73">
        <v>0</v>
      </c>
      <c r="BF50" s="73" t="s">
        <v>94</v>
      </c>
      <c r="BG50" s="116" t="s">
        <v>94</v>
      </c>
      <c r="BH50" s="73">
        <v>0</v>
      </c>
      <c r="BI50" s="73">
        <v>0</v>
      </c>
      <c r="BJ50" s="73">
        <v>0</v>
      </c>
      <c r="BK50" s="73">
        <v>0</v>
      </c>
      <c r="BL50" s="73">
        <v>0</v>
      </c>
      <c r="BM50" s="73" t="s">
        <v>94</v>
      </c>
      <c r="BN50" s="116" t="s">
        <v>94</v>
      </c>
      <c r="BO50" s="73">
        <v>0</v>
      </c>
      <c r="BP50" s="73">
        <v>0</v>
      </c>
      <c r="BQ50" s="73">
        <v>0</v>
      </c>
      <c r="BR50" s="73">
        <v>0</v>
      </c>
      <c r="BS50" s="73">
        <v>0</v>
      </c>
      <c r="BT50" s="73" t="s">
        <v>94</v>
      </c>
      <c r="BU50" s="116" t="s">
        <v>94</v>
      </c>
      <c r="BV50" s="73">
        <v>0</v>
      </c>
      <c r="BW50" s="73">
        <v>0</v>
      </c>
      <c r="BX50" s="73">
        <v>2.37</v>
      </c>
      <c r="BY50" s="73">
        <v>0</v>
      </c>
      <c r="BZ50" s="73">
        <v>0</v>
      </c>
      <c r="CA50" s="73" t="s">
        <v>94</v>
      </c>
      <c r="CB50" s="116" t="s">
        <v>94</v>
      </c>
      <c r="CC50" s="73">
        <v>0</v>
      </c>
      <c r="CD50" s="73">
        <v>0</v>
      </c>
      <c r="CE50" s="73">
        <v>0</v>
      </c>
      <c r="CF50" s="73">
        <v>0</v>
      </c>
      <c r="CG50" s="73">
        <v>0</v>
      </c>
      <c r="CH50" s="73" t="s">
        <v>94</v>
      </c>
      <c r="CI50" s="116" t="s">
        <v>94</v>
      </c>
      <c r="CJ50" s="73">
        <v>0</v>
      </c>
      <c r="CK50" s="73">
        <v>0</v>
      </c>
      <c r="CL50" s="73">
        <v>2.376</v>
      </c>
      <c r="CM50" s="73">
        <v>0</v>
      </c>
      <c r="CN50" s="73">
        <v>0</v>
      </c>
      <c r="CO50" s="73" t="s">
        <v>94</v>
      </c>
      <c r="CP50" s="116" t="s">
        <v>94</v>
      </c>
      <c r="CQ50" s="73">
        <v>0</v>
      </c>
      <c r="CR50" s="73">
        <v>0</v>
      </c>
      <c r="CS50" s="73">
        <v>0</v>
      </c>
      <c r="CT50" s="73">
        <v>0</v>
      </c>
      <c r="CU50" s="73">
        <v>0</v>
      </c>
      <c r="CV50" s="73" t="s">
        <v>94</v>
      </c>
      <c r="CW50" s="116" t="s">
        <v>94</v>
      </c>
      <c r="CX50" s="149" t="s">
        <v>583</v>
      </c>
      <c r="CY50" s="73"/>
      <c r="CZ50" s="73"/>
      <c r="DA50" s="73"/>
      <c r="DB50" s="73"/>
      <c r="DC50" s="73"/>
      <c r="DD50" s="116"/>
      <c r="DE50" s="73"/>
      <c r="DF50" s="73"/>
      <c r="DG50" s="73"/>
      <c r="DH50" s="73"/>
      <c r="DI50" s="73"/>
      <c r="DJ50" s="73"/>
      <c r="DK50" s="116"/>
      <c r="DL50" s="119"/>
    </row>
    <row r="51" spans="1:116" ht="78.75">
      <c r="A51" s="118" t="s">
        <v>315</v>
      </c>
      <c r="B51" s="39" t="s">
        <v>182</v>
      </c>
      <c r="C51" s="67" t="s">
        <v>93</v>
      </c>
      <c r="D51" s="73">
        <v>0</v>
      </c>
      <c r="E51" s="73">
        <v>0</v>
      </c>
      <c r="F51" s="73">
        <v>0.83</v>
      </c>
      <c r="G51" s="73">
        <v>0</v>
      </c>
      <c r="H51" s="73">
        <v>0</v>
      </c>
      <c r="I51" s="73" t="s">
        <v>94</v>
      </c>
      <c r="J51" s="116" t="s">
        <v>94</v>
      </c>
      <c r="K51" s="73">
        <v>0</v>
      </c>
      <c r="L51" s="73">
        <v>0</v>
      </c>
      <c r="M51" s="73">
        <v>0</v>
      </c>
      <c r="N51" s="73">
        <v>0</v>
      </c>
      <c r="O51" s="73">
        <v>0</v>
      </c>
      <c r="P51" s="73" t="s">
        <v>94</v>
      </c>
      <c r="Q51" s="116" t="s">
        <v>94</v>
      </c>
      <c r="R51" s="73">
        <v>0</v>
      </c>
      <c r="S51" s="73">
        <v>0</v>
      </c>
      <c r="T51" s="73">
        <v>0</v>
      </c>
      <c r="U51" s="73">
        <v>0</v>
      </c>
      <c r="V51" s="73">
        <v>0</v>
      </c>
      <c r="W51" s="73" t="s">
        <v>94</v>
      </c>
      <c r="X51" s="116" t="s">
        <v>94</v>
      </c>
      <c r="Y51" s="73">
        <v>0</v>
      </c>
      <c r="Z51" s="73">
        <v>0</v>
      </c>
      <c r="AA51" s="73">
        <v>0</v>
      </c>
      <c r="AB51" s="73">
        <v>0</v>
      </c>
      <c r="AC51" s="73">
        <v>0</v>
      </c>
      <c r="AD51" s="73" t="s">
        <v>94</v>
      </c>
      <c r="AE51" s="116" t="s">
        <v>94</v>
      </c>
      <c r="AF51" s="73">
        <v>0</v>
      </c>
      <c r="AG51" s="73">
        <v>0</v>
      </c>
      <c r="AH51" s="73">
        <v>0</v>
      </c>
      <c r="AI51" s="73">
        <v>0</v>
      </c>
      <c r="AJ51" s="73">
        <v>0</v>
      </c>
      <c r="AK51" s="73" t="s">
        <v>94</v>
      </c>
      <c r="AL51" s="116" t="s">
        <v>94</v>
      </c>
      <c r="AM51" s="73">
        <v>0</v>
      </c>
      <c r="AN51" s="73">
        <v>0</v>
      </c>
      <c r="AO51" s="73">
        <v>0</v>
      </c>
      <c r="AP51" s="73">
        <v>0</v>
      </c>
      <c r="AQ51" s="73">
        <v>0</v>
      </c>
      <c r="AR51" s="73" t="s">
        <v>94</v>
      </c>
      <c r="AS51" s="116" t="s">
        <v>94</v>
      </c>
      <c r="AT51" s="73">
        <v>0</v>
      </c>
      <c r="AU51" s="73">
        <v>0</v>
      </c>
      <c r="AV51" s="73">
        <v>0</v>
      </c>
      <c r="AW51" s="73">
        <v>0</v>
      </c>
      <c r="AX51" s="73">
        <v>0</v>
      </c>
      <c r="AY51" s="73" t="s">
        <v>94</v>
      </c>
      <c r="AZ51" s="116" t="s">
        <v>94</v>
      </c>
      <c r="BA51" s="73">
        <v>0</v>
      </c>
      <c r="BB51" s="73">
        <v>0</v>
      </c>
      <c r="BC51" s="73">
        <v>0</v>
      </c>
      <c r="BD51" s="73">
        <v>0</v>
      </c>
      <c r="BE51" s="73">
        <v>0</v>
      </c>
      <c r="BF51" s="73" t="s">
        <v>94</v>
      </c>
      <c r="BG51" s="116" t="s">
        <v>94</v>
      </c>
      <c r="BH51" s="73">
        <v>0</v>
      </c>
      <c r="BI51" s="73">
        <v>0</v>
      </c>
      <c r="BJ51" s="73">
        <v>0</v>
      </c>
      <c r="BK51" s="73">
        <v>0</v>
      </c>
      <c r="BL51" s="73">
        <v>0</v>
      </c>
      <c r="BM51" s="73" t="s">
        <v>94</v>
      </c>
      <c r="BN51" s="116" t="s">
        <v>94</v>
      </c>
      <c r="BO51" s="73">
        <v>0</v>
      </c>
      <c r="BP51" s="73">
        <v>0</v>
      </c>
      <c r="BQ51" s="73">
        <v>0</v>
      </c>
      <c r="BR51" s="73">
        <v>0</v>
      </c>
      <c r="BS51" s="73">
        <v>0</v>
      </c>
      <c r="BT51" s="73" t="s">
        <v>94</v>
      </c>
      <c r="BU51" s="116" t="s">
        <v>94</v>
      </c>
      <c r="BV51" s="73">
        <v>0</v>
      </c>
      <c r="BW51" s="73">
        <v>0</v>
      </c>
      <c r="BX51" s="73">
        <v>0.83</v>
      </c>
      <c r="BY51" s="73">
        <v>0</v>
      </c>
      <c r="BZ51" s="73">
        <v>0</v>
      </c>
      <c r="CA51" s="73" t="s">
        <v>94</v>
      </c>
      <c r="CB51" s="116" t="s">
        <v>94</v>
      </c>
      <c r="CC51" s="73">
        <v>0</v>
      </c>
      <c r="CD51" s="73">
        <v>0</v>
      </c>
      <c r="CE51" s="73">
        <v>0</v>
      </c>
      <c r="CF51" s="73">
        <v>0</v>
      </c>
      <c r="CG51" s="73">
        <v>0</v>
      </c>
      <c r="CH51" s="73" t="s">
        <v>94</v>
      </c>
      <c r="CI51" s="116" t="s">
        <v>94</v>
      </c>
      <c r="CJ51" s="73">
        <v>0</v>
      </c>
      <c r="CK51" s="73">
        <v>0</v>
      </c>
      <c r="CL51" s="73">
        <v>0.83</v>
      </c>
      <c r="CM51" s="73">
        <v>0</v>
      </c>
      <c r="CN51" s="73">
        <v>0</v>
      </c>
      <c r="CO51" s="73" t="s">
        <v>94</v>
      </c>
      <c r="CP51" s="116" t="s">
        <v>94</v>
      </c>
      <c r="CQ51" s="73">
        <v>0</v>
      </c>
      <c r="CR51" s="73">
        <v>0</v>
      </c>
      <c r="CS51" s="73">
        <v>0</v>
      </c>
      <c r="CT51" s="73">
        <v>0</v>
      </c>
      <c r="CU51" s="73">
        <v>0</v>
      </c>
      <c r="CV51" s="73" t="s">
        <v>94</v>
      </c>
      <c r="CW51" s="116" t="s">
        <v>94</v>
      </c>
      <c r="CX51" s="149" t="s">
        <v>583</v>
      </c>
      <c r="CY51" s="73"/>
      <c r="CZ51" s="73"/>
      <c r="DA51" s="73"/>
      <c r="DB51" s="73"/>
      <c r="DC51" s="73"/>
      <c r="DD51" s="116"/>
      <c r="DE51" s="73"/>
      <c r="DF51" s="73"/>
      <c r="DG51" s="73"/>
      <c r="DH51" s="73"/>
      <c r="DI51" s="73"/>
      <c r="DJ51" s="73"/>
      <c r="DK51" s="116"/>
      <c r="DL51" s="119"/>
    </row>
    <row r="52" spans="1:117" ht="47.25">
      <c r="A52" s="29" t="s">
        <v>114</v>
      </c>
      <c r="B52" s="28" t="s">
        <v>115</v>
      </c>
      <c r="C52" s="67" t="s">
        <v>93</v>
      </c>
      <c r="D52" s="73">
        <v>4</v>
      </c>
      <c r="E52" s="73">
        <v>0</v>
      </c>
      <c r="F52" s="73">
        <v>4.26</v>
      </c>
      <c r="G52" s="73">
        <v>0</v>
      </c>
      <c r="H52" s="73">
        <v>0</v>
      </c>
      <c r="I52" s="73" t="s">
        <v>94</v>
      </c>
      <c r="J52" s="116" t="s">
        <v>94</v>
      </c>
      <c r="K52" s="73">
        <v>4</v>
      </c>
      <c r="L52" s="73">
        <v>0</v>
      </c>
      <c r="M52" s="73">
        <v>4.26</v>
      </c>
      <c r="N52" s="73">
        <v>0</v>
      </c>
      <c r="O52" s="73">
        <v>0</v>
      </c>
      <c r="P52" s="73" t="s">
        <v>94</v>
      </c>
      <c r="Q52" s="116" t="s">
        <v>94</v>
      </c>
      <c r="R52" s="73">
        <v>1.2</v>
      </c>
      <c r="S52" s="73">
        <v>0</v>
      </c>
      <c r="T52" s="73">
        <v>1.904</v>
      </c>
      <c r="U52" s="73">
        <v>0</v>
      </c>
      <c r="V52" s="73">
        <v>0</v>
      </c>
      <c r="W52" s="73" t="s">
        <v>94</v>
      </c>
      <c r="X52" s="116" t="s">
        <v>94</v>
      </c>
      <c r="Y52" s="73">
        <v>1.2</v>
      </c>
      <c r="Z52" s="73">
        <v>0</v>
      </c>
      <c r="AA52" s="73">
        <v>1.9</v>
      </c>
      <c r="AB52" s="73">
        <v>0</v>
      </c>
      <c r="AC52" s="73">
        <v>0</v>
      </c>
      <c r="AD52" s="73" t="s">
        <v>94</v>
      </c>
      <c r="AE52" s="116" t="s">
        <v>94</v>
      </c>
      <c r="AF52" s="73">
        <v>1.2</v>
      </c>
      <c r="AG52" s="73">
        <v>0</v>
      </c>
      <c r="AH52" s="73">
        <v>0</v>
      </c>
      <c r="AI52" s="73">
        <v>0</v>
      </c>
      <c r="AJ52" s="73">
        <v>0</v>
      </c>
      <c r="AK52" s="73" t="s">
        <v>94</v>
      </c>
      <c r="AL52" s="116" t="s">
        <v>94</v>
      </c>
      <c r="AM52" s="73">
        <v>1.2</v>
      </c>
      <c r="AN52" s="73">
        <v>0</v>
      </c>
      <c r="AO52" s="73">
        <v>0</v>
      </c>
      <c r="AP52" s="73">
        <v>0</v>
      </c>
      <c r="AQ52" s="73">
        <v>0</v>
      </c>
      <c r="AR52" s="73" t="s">
        <v>94</v>
      </c>
      <c r="AS52" s="116" t="s">
        <v>94</v>
      </c>
      <c r="AT52" s="73">
        <v>0.8</v>
      </c>
      <c r="AU52" s="73">
        <v>0</v>
      </c>
      <c r="AV52" s="73">
        <v>2.36</v>
      </c>
      <c r="AW52" s="73">
        <v>0</v>
      </c>
      <c r="AX52" s="73">
        <v>0</v>
      </c>
      <c r="AY52" s="73" t="s">
        <v>94</v>
      </c>
      <c r="AZ52" s="116" t="s">
        <v>94</v>
      </c>
      <c r="BA52" s="73">
        <v>0.8</v>
      </c>
      <c r="BB52" s="73">
        <v>0</v>
      </c>
      <c r="BC52" s="73">
        <v>2.36</v>
      </c>
      <c r="BD52" s="73">
        <v>0</v>
      </c>
      <c r="BE52" s="73">
        <v>0</v>
      </c>
      <c r="BF52" s="73" t="s">
        <v>94</v>
      </c>
      <c r="BG52" s="116" t="s">
        <v>94</v>
      </c>
      <c r="BH52" s="73">
        <v>0.8</v>
      </c>
      <c r="BI52" s="73">
        <v>0</v>
      </c>
      <c r="BJ52" s="73">
        <v>0</v>
      </c>
      <c r="BK52" s="73">
        <v>0</v>
      </c>
      <c r="BL52" s="73">
        <v>0</v>
      </c>
      <c r="BM52" s="73" t="s">
        <v>94</v>
      </c>
      <c r="BN52" s="116" t="s">
        <v>94</v>
      </c>
      <c r="BO52" s="73">
        <v>0.8</v>
      </c>
      <c r="BP52" s="73">
        <v>0</v>
      </c>
      <c r="BQ52" s="73">
        <v>0</v>
      </c>
      <c r="BR52" s="73">
        <v>0</v>
      </c>
      <c r="BS52" s="73">
        <v>0</v>
      </c>
      <c r="BT52" s="73" t="s">
        <v>94</v>
      </c>
      <c r="BU52" s="116" t="s">
        <v>94</v>
      </c>
      <c r="BV52" s="138">
        <v>0</v>
      </c>
      <c r="BW52" s="73">
        <v>0</v>
      </c>
      <c r="BX52" s="73">
        <v>0</v>
      </c>
      <c r="BY52" s="73">
        <v>0</v>
      </c>
      <c r="BZ52" s="73">
        <v>0</v>
      </c>
      <c r="CA52" s="73" t="s">
        <v>94</v>
      </c>
      <c r="CB52" s="116" t="s">
        <v>94</v>
      </c>
      <c r="CC52" s="73">
        <v>0</v>
      </c>
      <c r="CD52" s="73">
        <v>0</v>
      </c>
      <c r="CE52" s="73">
        <v>0</v>
      </c>
      <c r="CF52" s="73">
        <v>0</v>
      </c>
      <c r="CG52" s="73">
        <v>0</v>
      </c>
      <c r="CH52" s="73" t="s">
        <v>94</v>
      </c>
      <c r="CI52" s="116" t="s">
        <v>94</v>
      </c>
      <c r="CJ52" s="73">
        <v>4</v>
      </c>
      <c r="CK52" s="73">
        <v>0</v>
      </c>
      <c r="CL52" s="73">
        <v>4.26</v>
      </c>
      <c r="CM52" s="73">
        <v>0</v>
      </c>
      <c r="CN52" s="73">
        <v>0</v>
      </c>
      <c r="CO52" s="73" t="s">
        <v>94</v>
      </c>
      <c r="CP52" s="116" t="s">
        <v>94</v>
      </c>
      <c r="CQ52" s="73">
        <v>4</v>
      </c>
      <c r="CR52" s="73">
        <v>0</v>
      </c>
      <c r="CS52" s="73">
        <v>4.26</v>
      </c>
      <c r="CT52" s="73">
        <v>0</v>
      </c>
      <c r="CU52" s="73">
        <v>0</v>
      </c>
      <c r="CV52" s="73" t="s">
        <v>94</v>
      </c>
      <c r="CW52" s="116" t="s">
        <v>94</v>
      </c>
      <c r="CX52" s="68" t="s">
        <v>316</v>
      </c>
      <c r="CY52" s="73"/>
      <c r="CZ52" s="73"/>
      <c r="DA52" s="73"/>
      <c r="DB52" s="73"/>
      <c r="DC52" s="73"/>
      <c r="DD52" s="116"/>
      <c r="DE52" s="73"/>
      <c r="DF52" s="73"/>
      <c r="DG52" s="73"/>
      <c r="DH52" s="73"/>
      <c r="DI52" s="73"/>
      <c r="DJ52" s="73"/>
      <c r="DK52" s="116"/>
      <c r="DL52" s="119"/>
      <c r="DM52" s="41"/>
    </row>
    <row r="53" spans="1:116" ht="47.25">
      <c r="A53" s="30" t="s">
        <v>116</v>
      </c>
      <c r="B53" s="31" t="s">
        <v>117</v>
      </c>
      <c r="C53" s="63" t="s">
        <v>93</v>
      </c>
      <c r="D53" s="76">
        <v>0</v>
      </c>
      <c r="E53" s="76">
        <v>0</v>
      </c>
      <c r="F53" s="73">
        <v>1.904</v>
      </c>
      <c r="G53" s="76">
        <v>0</v>
      </c>
      <c r="H53" s="76">
        <v>0</v>
      </c>
      <c r="I53" s="76" t="s">
        <v>94</v>
      </c>
      <c r="J53" s="117" t="s">
        <v>94</v>
      </c>
      <c r="K53" s="76">
        <v>0</v>
      </c>
      <c r="L53" s="76">
        <v>0</v>
      </c>
      <c r="M53" s="73">
        <v>1.9</v>
      </c>
      <c r="N53" s="76">
        <v>0</v>
      </c>
      <c r="O53" s="76">
        <v>0</v>
      </c>
      <c r="P53" s="76" t="s">
        <v>94</v>
      </c>
      <c r="Q53" s="117" t="s">
        <v>94</v>
      </c>
      <c r="R53" s="76">
        <v>0</v>
      </c>
      <c r="S53" s="76">
        <v>0</v>
      </c>
      <c r="T53" s="76">
        <v>1.904</v>
      </c>
      <c r="U53" s="76">
        <v>0</v>
      </c>
      <c r="V53" s="76">
        <v>0</v>
      </c>
      <c r="W53" s="76" t="s">
        <v>94</v>
      </c>
      <c r="X53" s="117" t="s">
        <v>94</v>
      </c>
      <c r="Y53" s="76">
        <v>0</v>
      </c>
      <c r="Z53" s="76">
        <v>0</v>
      </c>
      <c r="AA53" s="76">
        <v>1.9</v>
      </c>
      <c r="AB53" s="76">
        <v>0</v>
      </c>
      <c r="AC53" s="76">
        <v>0</v>
      </c>
      <c r="AD53" s="76" t="s">
        <v>94</v>
      </c>
      <c r="AE53" s="117" t="s">
        <v>94</v>
      </c>
      <c r="AF53" s="73">
        <v>0</v>
      </c>
      <c r="AG53" s="76">
        <v>0</v>
      </c>
      <c r="AH53" s="76">
        <v>0</v>
      </c>
      <c r="AI53" s="76">
        <v>0</v>
      </c>
      <c r="AJ53" s="76">
        <v>0</v>
      </c>
      <c r="AK53" s="76" t="s">
        <v>94</v>
      </c>
      <c r="AL53" s="117" t="s">
        <v>94</v>
      </c>
      <c r="AM53" s="76">
        <v>0</v>
      </c>
      <c r="AN53" s="76">
        <v>0</v>
      </c>
      <c r="AO53" s="76">
        <v>0</v>
      </c>
      <c r="AP53" s="76">
        <v>0</v>
      </c>
      <c r="AQ53" s="76">
        <v>0</v>
      </c>
      <c r="AR53" s="76" t="s">
        <v>94</v>
      </c>
      <c r="AS53" s="117" t="s">
        <v>94</v>
      </c>
      <c r="AT53" s="76">
        <v>0</v>
      </c>
      <c r="AU53" s="76">
        <v>0</v>
      </c>
      <c r="AV53" s="76">
        <v>0</v>
      </c>
      <c r="AW53" s="76">
        <v>0</v>
      </c>
      <c r="AX53" s="76">
        <v>0</v>
      </c>
      <c r="AY53" s="76" t="s">
        <v>94</v>
      </c>
      <c r="AZ53" s="117" t="s">
        <v>94</v>
      </c>
      <c r="BA53" s="76">
        <v>0</v>
      </c>
      <c r="BB53" s="76">
        <v>0</v>
      </c>
      <c r="BC53" s="76">
        <v>0</v>
      </c>
      <c r="BD53" s="76">
        <v>0</v>
      </c>
      <c r="BE53" s="76">
        <v>0</v>
      </c>
      <c r="BF53" s="76" t="s">
        <v>94</v>
      </c>
      <c r="BG53" s="117" t="s">
        <v>94</v>
      </c>
      <c r="BH53" s="73">
        <v>0</v>
      </c>
      <c r="BI53" s="76">
        <v>0</v>
      </c>
      <c r="BJ53" s="76">
        <v>0</v>
      </c>
      <c r="BK53" s="76">
        <v>0</v>
      </c>
      <c r="BL53" s="76">
        <v>0</v>
      </c>
      <c r="BM53" s="76" t="s">
        <v>94</v>
      </c>
      <c r="BN53" s="117" t="s">
        <v>94</v>
      </c>
      <c r="BO53" s="76">
        <v>0</v>
      </c>
      <c r="BP53" s="76">
        <v>0</v>
      </c>
      <c r="BQ53" s="76">
        <v>0</v>
      </c>
      <c r="BR53" s="76">
        <v>0</v>
      </c>
      <c r="BS53" s="76">
        <v>0</v>
      </c>
      <c r="BT53" s="76" t="s">
        <v>94</v>
      </c>
      <c r="BU53" s="117" t="s">
        <v>94</v>
      </c>
      <c r="BV53" s="138">
        <v>0</v>
      </c>
      <c r="BW53" s="76">
        <v>0</v>
      </c>
      <c r="BX53" s="76">
        <v>0</v>
      </c>
      <c r="BY53" s="76">
        <v>0</v>
      </c>
      <c r="BZ53" s="76">
        <v>0</v>
      </c>
      <c r="CA53" s="76" t="s">
        <v>94</v>
      </c>
      <c r="CB53" s="117" t="s">
        <v>94</v>
      </c>
      <c r="CC53" s="76">
        <v>0</v>
      </c>
      <c r="CD53" s="76">
        <v>0</v>
      </c>
      <c r="CE53" s="76">
        <v>0</v>
      </c>
      <c r="CF53" s="76">
        <v>0</v>
      </c>
      <c r="CG53" s="76">
        <v>0</v>
      </c>
      <c r="CH53" s="76" t="s">
        <v>94</v>
      </c>
      <c r="CI53" s="117" t="s">
        <v>94</v>
      </c>
      <c r="CJ53" s="76">
        <v>0</v>
      </c>
      <c r="CK53" s="76">
        <v>0</v>
      </c>
      <c r="CL53" s="73">
        <v>1.904</v>
      </c>
      <c r="CM53" s="76">
        <v>0</v>
      </c>
      <c r="CN53" s="76">
        <v>0</v>
      </c>
      <c r="CO53" s="76" t="s">
        <v>94</v>
      </c>
      <c r="CP53" s="117" t="s">
        <v>94</v>
      </c>
      <c r="CQ53" s="76">
        <v>0</v>
      </c>
      <c r="CR53" s="76">
        <v>0</v>
      </c>
      <c r="CS53" s="73">
        <v>1.9</v>
      </c>
      <c r="CT53" s="76">
        <v>0</v>
      </c>
      <c r="CU53" s="76">
        <v>0</v>
      </c>
      <c r="CV53" s="76" t="s">
        <v>94</v>
      </c>
      <c r="CW53" s="117" t="s">
        <v>94</v>
      </c>
      <c r="CX53" s="68" t="s">
        <v>316</v>
      </c>
      <c r="CY53" s="76"/>
      <c r="CZ53" s="73"/>
      <c r="DA53" s="76"/>
      <c r="DB53" s="76"/>
      <c r="DC53" s="76"/>
      <c r="DD53" s="117"/>
      <c r="DE53" s="76"/>
      <c r="DF53" s="76"/>
      <c r="DG53" s="73"/>
      <c r="DH53" s="76"/>
      <c r="DI53" s="76"/>
      <c r="DJ53" s="76"/>
      <c r="DK53" s="117"/>
      <c r="DL53" s="149"/>
    </row>
    <row r="54" spans="1:116" ht="31.5">
      <c r="A54" s="30" t="s">
        <v>118</v>
      </c>
      <c r="B54" s="31" t="s">
        <v>521</v>
      </c>
      <c r="C54" s="63" t="s">
        <v>93</v>
      </c>
      <c r="D54" s="76">
        <v>2.4</v>
      </c>
      <c r="E54" s="76">
        <v>0</v>
      </c>
      <c r="F54" s="73">
        <v>0</v>
      </c>
      <c r="G54" s="76">
        <v>0</v>
      </c>
      <c r="H54" s="76">
        <v>0</v>
      </c>
      <c r="I54" s="76" t="s">
        <v>94</v>
      </c>
      <c r="J54" s="117" t="s">
        <v>94</v>
      </c>
      <c r="K54" s="76">
        <v>2.4</v>
      </c>
      <c r="L54" s="76">
        <v>0</v>
      </c>
      <c r="M54" s="73">
        <v>0</v>
      </c>
      <c r="N54" s="76">
        <v>0</v>
      </c>
      <c r="O54" s="76">
        <v>0</v>
      </c>
      <c r="P54" s="76" t="s">
        <v>94</v>
      </c>
      <c r="Q54" s="117" t="s">
        <v>94</v>
      </c>
      <c r="R54" s="76">
        <v>1.2</v>
      </c>
      <c r="S54" s="76">
        <v>0</v>
      </c>
      <c r="T54" s="76">
        <v>0</v>
      </c>
      <c r="U54" s="76">
        <v>0</v>
      </c>
      <c r="V54" s="76">
        <v>0</v>
      </c>
      <c r="W54" s="76" t="s">
        <v>94</v>
      </c>
      <c r="X54" s="117" t="s">
        <v>94</v>
      </c>
      <c r="Y54" s="76">
        <v>1.2</v>
      </c>
      <c r="Z54" s="76">
        <v>0</v>
      </c>
      <c r="AA54" s="76">
        <v>0</v>
      </c>
      <c r="AB54" s="76">
        <v>0</v>
      </c>
      <c r="AC54" s="76">
        <v>0</v>
      </c>
      <c r="AD54" s="76" t="s">
        <v>94</v>
      </c>
      <c r="AE54" s="117" t="s">
        <v>94</v>
      </c>
      <c r="AF54" s="73">
        <v>1.2</v>
      </c>
      <c r="AG54" s="76">
        <v>0</v>
      </c>
      <c r="AH54" s="76">
        <v>0</v>
      </c>
      <c r="AI54" s="76">
        <v>0</v>
      </c>
      <c r="AJ54" s="76">
        <v>0</v>
      </c>
      <c r="AK54" s="76" t="s">
        <v>94</v>
      </c>
      <c r="AL54" s="117" t="s">
        <v>94</v>
      </c>
      <c r="AM54" s="76">
        <v>1.2</v>
      </c>
      <c r="AN54" s="76">
        <v>0</v>
      </c>
      <c r="AO54" s="76">
        <v>0</v>
      </c>
      <c r="AP54" s="76">
        <v>0</v>
      </c>
      <c r="AQ54" s="76">
        <v>0</v>
      </c>
      <c r="AR54" s="76" t="s">
        <v>94</v>
      </c>
      <c r="AS54" s="117" t="s">
        <v>94</v>
      </c>
      <c r="AT54" s="76">
        <v>0</v>
      </c>
      <c r="AU54" s="76">
        <v>0</v>
      </c>
      <c r="AV54" s="76">
        <v>0</v>
      </c>
      <c r="AW54" s="76">
        <v>0</v>
      </c>
      <c r="AX54" s="76">
        <v>0</v>
      </c>
      <c r="AY54" s="76" t="s">
        <v>94</v>
      </c>
      <c r="AZ54" s="117" t="s">
        <v>94</v>
      </c>
      <c r="BA54" s="76">
        <v>0</v>
      </c>
      <c r="BB54" s="76">
        <v>0</v>
      </c>
      <c r="BC54" s="76">
        <v>0</v>
      </c>
      <c r="BD54" s="76">
        <v>0</v>
      </c>
      <c r="BE54" s="76">
        <v>0</v>
      </c>
      <c r="BF54" s="76" t="s">
        <v>94</v>
      </c>
      <c r="BG54" s="117" t="s">
        <v>94</v>
      </c>
      <c r="BH54" s="73">
        <v>0</v>
      </c>
      <c r="BI54" s="76">
        <v>0</v>
      </c>
      <c r="BJ54" s="76">
        <v>0</v>
      </c>
      <c r="BK54" s="76">
        <v>0</v>
      </c>
      <c r="BL54" s="76">
        <v>0</v>
      </c>
      <c r="BM54" s="76" t="s">
        <v>94</v>
      </c>
      <c r="BN54" s="117" t="s">
        <v>94</v>
      </c>
      <c r="BO54" s="76">
        <v>0</v>
      </c>
      <c r="BP54" s="76">
        <v>0</v>
      </c>
      <c r="BQ54" s="76">
        <v>0</v>
      </c>
      <c r="BR54" s="76">
        <v>0</v>
      </c>
      <c r="BS54" s="76">
        <v>0</v>
      </c>
      <c r="BT54" s="76" t="s">
        <v>94</v>
      </c>
      <c r="BU54" s="117" t="s">
        <v>94</v>
      </c>
      <c r="BV54" s="138">
        <v>0</v>
      </c>
      <c r="BW54" s="76">
        <v>0</v>
      </c>
      <c r="BX54" s="76">
        <v>0</v>
      </c>
      <c r="BY54" s="76">
        <v>0</v>
      </c>
      <c r="BZ54" s="76">
        <v>0</v>
      </c>
      <c r="CA54" s="76" t="s">
        <v>94</v>
      </c>
      <c r="CB54" s="117" t="s">
        <v>94</v>
      </c>
      <c r="CC54" s="76">
        <v>0</v>
      </c>
      <c r="CD54" s="76">
        <v>0</v>
      </c>
      <c r="CE54" s="76">
        <v>0</v>
      </c>
      <c r="CF54" s="76">
        <v>0</v>
      </c>
      <c r="CG54" s="76">
        <v>0</v>
      </c>
      <c r="CH54" s="76" t="s">
        <v>94</v>
      </c>
      <c r="CI54" s="117" t="s">
        <v>94</v>
      </c>
      <c r="CJ54" s="76">
        <v>2.4</v>
      </c>
      <c r="CK54" s="76">
        <v>0</v>
      </c>
      <c r="CL54" s="73">
        <v>0</v>
      </c>
      <c r="CM54" s="76">
        <v>0</v>
      </c>
      <c r="CN54" s="76">
        <v>0</v>
      </c>
      <c r="CO54" s="76" t="s">
        <v>94</v>
      </c>
      <c r="CP54" s="117" t="s">
        <v>94</v>
      </c>
      <c r="CQ54" s="76">
        <v>2.4</v>
      </c>
      <c r="CR54" s="76">
        <v>0</v>
      </c>
      <c r="CS54" s="73">
        <v>0</v>
      </c>
      <c r="CT54" s="76">
        <v>0</v>
      </c>
      <c r="CU54" s="76">
        <v>0</v>
      </c>
      <c r="CV54" s="76" t="s">
        <v>94</v>
      </c>
      <c r="CW54" s="117" t="s">
        <v>94</v>
      </c>
      <c r="CX54" s="68" t="s">
        <v>316</v>
      </c>
      <c r="CY54" s="76"/>
      <c r="CZ54" s="73"/>
      <c r="DA54" s="76"/>
      <c r="DB54" s="76"/>
      <c r="DC54" s="76"/>
      <c r="DD54" s="117"/>
      <c r="DE54" s="76"/>
      <c r="DF54" s="76"/>
      <c r="DG54" s="73"/>
      <c r="DH54" s="76"/>
      <c r="DI54" s="76"/>
      <c r="DJ54" s="76"/>
      <c r="DK54" s="117"/>
      <c r="DL54" s="149"/>
    </row>
    <row r="55" spans="1:116" ht="47.25">
      <c r="A55" s="30" t="s">
        <v>318</v>
      </c>
      <c r="B55" s="31" t="s">
        <v>319</v>
      </c>
      <c r="C55" s="63" t="s">
        <v>93</v>
      </c>
      <c r="D55" s="76">
        <v>0</v>
      </c>
      <c r="E55" s="76">
        <v>0</v>
      </c>
      <c r="F55" s="73">
        <v>2.36</v>
      </c>
      <c r="G55" s="76">
        <v>0</v>
      </c>
      <c r="H55" s="76">
        <v>0</v>
      </c>
      <c r="I55" s="76" t="s">
        <v>94</v>
      </c>
      <c r="J55" s="117" t="s">
        <v>94</v>
      </c>
      <c r="K55" s="76">
        <v>0</v>
      </c>
      <c r="L55" s="76">
        <v>0</v>
      </c>
      <c r="M55" s="73">
        <v>2.36</v>
      </c>
      <c r="N55" s="76">
        <v>0</v>
      </c>
      <c r="O55" s="76">
        <v>0</v>
      </c>
      <c r="P55" s="76" t="s">
        <v>94</v>
      </c>
      <c r="Q55" s="117" t="s">
        <v>94</v>
      </c>
      <c r="R55" s="76">
        <v>0</v>
      </c>
      <c r="S55" s="76">
        <v>0</v>
      </c>
      <c r="T55" s="76">
        <v>0</v>
      </c>
      <c r="U55" s="76">
        <v>0</v>
      </c>
      <c r="V55" s="76">
        <v>0</v>
      </c>
      <c r="W55" s="76" t="s">
        <v>94</v>
      </c>
      <c r="X55" s="117" t="s">
        <v>94</v>
      </c>
      <c r="Y55" s="76">
        <v>0</v>
      </c>
      <c r="Z55" s="76">
        <v>0</v>
      </c>
      <c r="AA55" s="76">
        <v>0</v>
      </c>
      <c r="AB55" s="76">
        <v>0</v>
      </c>
      <c r="AC55" s="76">
        <v>0</v>
      </c>
      <c r="AD55" s="76" t="s">
        <v>94</v>
      </c>
      <c r="AE55" s="117" t="s">
        <v>94</v>
      </c>
      <c r="AF55" s="73">
        <v>0</v>
      </c>
      <c r="AG55" s="76">
        <v>0</v>
      </c>
      <c r="AH55" s="76">
        <v>0</v>
      </c>
      <c r="AI55" s="76">
        <v>0</v>
      </c>
      <c r="AJ55" s="76">
        <v>0</v>
      </c>
      <c r="AK55" s="76" t="s">
        <v>94</v>
      </c>
      <c r="AL55" s="117" t="s">
        <v>94</v>
      </c>
      <c r="AM55" s="76">
        <v>0</v>
      </c>
      <c r="AN55" s="76">
        <v>0</v>
      </c>
      <c r="AO55" s="76">
        <v>0</v>
      </c>
      <c r="AP55" s="76">
        <v>0</v>
      </c>
      <c r="AQ55" s="76">
        <v>0</v>
      </c>
      <c r="AR55" s="76" t="s">
        <v>94</v>
      </c>
      <c r="AS55" s="117" t="s">
        <v>94</v>
      </c>
      <c r="AT55" s="76">
        <v>0</v>
      </c>
      <c r="AU55" s="76">
        <v>0</v>
      </c>
      <c r="AV55" s="76">
        <v>2.36</v>
      </c>
      <c r="AW55" s="76">
        <v>0</v>
      </c>
      <c r="AX55" s="76">
        <v>0</v>
      </c>
      <c r="AY55" s="76" t="s">
        <v>94</v>
      </c>
      <c r="AZ55" s="117" t="s">
        <v>94</v>
      </c>
      <c r="BA55" s="76">
        <v>0</v>
      </c>
      <c r="BB55" s="76">
        <v>0</v>
      </c>
      <c r="BC55" s="76">
        <v>2.36</v>
      </c>
      <c r="BD55" s="76">
        <v>0</v>
      </c>
      <c r="BE55" s="76">
        <v>0</v>
      </c>
      <c r="BF55" s="76" t="s">
        <v>94</v>
      </c>
      <c r="BG55" s="117" t="s">
        <v>94</v>
      </c>
      <c r="BH55" s="73">
        <v>0</v>
      </c>
      <c r="BI55" s="76">
        <v>0</v>
      </c>
      <c r="BJ55" s="76">
        <v>0</v>
      </c>
      <c r="BK55" s="76">
        <v>0</v>
      </c>
      <c r="BL55" s="76">
        <v>0</v>
      </c>
      <c r="BM55" s="76" t="s">
        <v>94</v>
      </c>
      <c r="BN55" s="117" t="s">
        <v>94</v>
      </c>
      <c r="BO55" s="76">
        <v>0</v>
      </c>
      <c r="BP55" s="76">
        <v>0</v>
      </c>
      <c r="BQ55" s="76">
        <v>0</v>
      </c>
      <c r="BR55" s="76">
        <v>0</v>
      </c>
      <c r="BS55" s="76">
        <v>0</v>
      </c>
      <c r="BT55" s="76" t="s">
        <v>94</v>
      </c>
      <c r="BU55" s="117" t="s">
        <v>94</v>
      </c>
      <c r="BV55" s="138">
        <v>0</v>
      </c>
      <c r="BW55" s="76">
        <v>0</v>
      </c>
      <c r="BX55" s="76">
        <v>0</v>
      </c>
      <c r="BY55" s="76">
        <v>0</v>
      </c>
      <c r="BZ55" s="76">
        <v>0</v>
      </c>
      <c r="CA55" s="76" t="s">
        <v>94</v>
      </c>
      <c r="CB55" s="117" t="s">
        <v>94</v>
      </c>
      <c r="CC55" s="76">
        <v>0</v>
      </c>
      <c r="CD55" s="76">
        <v>0</v>
      </c>
      <c r="CE55" s="76">
        <v>0</v>
      </c>
      <c r="CF55" s="76">
        <v>0</v>
      </c>
      <c r="CG55" s="76">
        <v>0</v>
      </c>
      <c r="CH55" s="76" t="s">
        <v>94</v>
      </c>
      <c r="CI55" s="117" t="s">
        <v>94</v>
      </c>
      <c r="CJ55" s="76">
        <v>0</v>
      </c>
      <c r="CK55" s="76">
        <v>0</v>
      </c>
      <c r="CL55" s="73">
        <v>2.36</v>
      </c>
      <c r="CM55" s="76">
        <v>0</v>
      </c>
      <c r="CN55" s="76">
        <v>0</v>
      </c>
      <c r="CO55" s="76" t="s">
        <v>94</v>
      </c>
      <c r="CP55" s="117" t="s">
        <v>94</v>
      </c>
      <c r="CQ55" s="76">
        <v>0</v>
      </c>
      <c r="CR55" s="76">
        <v>0</v>
      </c>
      <c r="CS55" s="73">
        <v>2.36</v>
      </c>
      <c r="CT55" s="76">
        <v>0</v>
      </c>
      <c r="CU55" s="76">
        <v>0</v>
      </c>
      <c r="CV55" s="76" t="s">
        <v>94</v>
      </c>
      <c r="CW55" s="117" t="s">
        <v>94</v>
      </c>
      <c r="CX55" s="68" t="s">
        <v>316</v>
      </c>
      <c r="CY55" s="76"/>
      <c r="CZ55" s="73"/>
      <c r="DA55" s="76"/>
      <c r="DB55" s="76"/>
      <c r="DC55" s="76"/>
      <c r="DD55" s="117"/>
      <c r="DE55" s="76"/>
      <c r="DF55" s="76"/>
      <c r="DG55" s="73"/>
      <c r="DH55" s="76"/>
      <c r="DI55" s="76"/>
      <c r="DJ55" s="76"/>
      <c r="DK55" s="117"/>
      <c r="DL55" s="149"/>
    </row>
    <row r="56" spans="1:116" ht="31.5">
      <c r="A56" s="30" t="s">
        <v>320</v>
      </c>
      <c r="B56" s="31" t="s">
        <v>321</v>
      </c>
      <c r="C56" s="63" t="s">
        <v>93</v>
      </c>
      <c r="D56" s="76">
        <v>0.8</v>
      </c>
      <c r="E56" s="76">
        <v>0</v>
      </c>
      <c r="F56" s="73">
        <v>0</v>
      </c>
      <c r="G56" s="76">
        <v>0</v>
      </c>
      <c r="H56" s="76">
        <v>0</v>
      </c>
      <c r="I56" s="76" t="s">
        <v>94</v>
      </c>
      <c r="J56" s="117" t="s">
        <v>94</v>
      </c>
      <c r="K56" s="76">
        <v>0.8</v>
      </c>
      <c r="L56" s="76">
        <v>0</v>
      </c>
      <c r="M56" s="73">
        <v>0</v>
      </c>
      <c r="N56" s="76">
        <v>0</v>
      </c>
      <c r="O56" s="76">
        <v>0</v>
      </c>
      <c r="P56" s="76" t="s">
        <v>94</v>
      </c>
      <c r="Q56" s="117" t="s">
        <v>94</v>
      </c>
      <c r="R56" s="76">
        <v>0</v>
      </c>
      <c r="S56" s="76">
        <v>0</v>
      </c>
      <c r="T56" s="76">
        <v>0</v>
      </c>
      <c r="U56" s="76">
        <v>0</v>
      </c>
      <c r="V56" s="76">
        <v>0</v>
      </c>
      <c r="W56" s="76" t="s">
        <v>94</v>
      </c>
      <c r="X56" s="117" t="s">
        <v>94</v>
      </c>
      <c r="Y56" s="76">
        <v>0</v>
      </c>
      <c r="Z56" s="76">
        <v>0</v>
      </c>
      <c r="AA56" s="76">
        <v>0</v>
      </c>
      <c r="AB56" s="76">
        <v>0</v>
      </c>
      <c r="AC56" s="76">
        <v>0</v>
      </c>
      <c r="AD56" s="76" t="s">
        <v>94</v>
      </c>
      <c r="AE56" s="117" t="s">
        <v>94</v>
      </c>
      <c r="AF56" s="73">
        <v>0</v>
      </c>
      <c r="AG56" s="76">
        <v>0</v>
      </c>
      <c r="AH56" s="76">
        <v>0</v>
      </c>
      <c r="AI56" s="76">
        <v>0</v>
      </c>
      <c r="AJ56" s="76">
        <v>0</v>
      </c>
      <c r="AK56" s="76" t="s">
        <v>94</v>
      </c>
      <c r="AL56" s="117" t="s">
        <v>94</v>
      </c>
      <c r="AM56" s="76">
        <v>0</v>
      </c>
      <c r="AN56" s="76">
        <v>0</v>
      </c>
      <c r="AO56" s="76">
        <v>0</v>
      </c>
      <c r="AP56" s="76">
        <v>0</v>
      </c>
      <c r="AQ56" s="76">
        <v>0</v>
      </c>
      <c r="AR56" s="76" t="s">
        <v>94</v>
      </c>
      <c r="AS56" s="117" t="s">
        <v>94</v>
      </c>
      <c r="AT56" s="76">
        <v>0.8</v>
      </c>
      <c r="AU56" s="76">
        <v>0</v>
      </c>
      <c r="AV56" s="76">
        <v>0</v>
      </c>
      <c r="AW56" s="76">
        <v>0</v>
      </c>
      <c r="AX56" s="76">
        <v>0</v>
      </c>
      <c r="AY56" s="76" t="s">
        <v>94</v>
      </c>
      <c r="AZ56" s="117" t="s">
        <v>94</v>
      </c>
      <c r="BA56" s="76">
        <v>0.8</v>
      </c>
      <c r="BB56" s="76">
        <v>0</v>
      </c>
      <c r="BC56" s="76">
        <v>0</v>
      </c>
      <c r="BD56" s="76">
        <v>0</v>
      </c>
      <c r="BE56" s="76">
        <v>0</v>
      </c>
      <c r="BF56" s="76" t="s">
        <v>94</v>
      </c>
      <c r="BG56" s="117" t="s">
        <v>94</v>
      </c>
      <c r="BH56" s="73">
        <v>0</v>
      </c>
      <c r="BI56" s="76">
        <v>0</v>
      </c>
      <c r="BJ56" s="76">
        <v>0</v>
      </c>
      <c r="BK56" s="76">
        <v>0</v>
      </c>
      <c r="BL56" s="76">
        <v>0</v>
      </c>
      <c r="BM56" s="76" t="s">
        <v>94</v>
      </c>
      <c r="BN56" s="117" t="s">
        <v>94</v>
      </c>
      <c r="BO56" s="76">
        <v>0</v>
      </c>
      <c r="BP56" s="76">
        <v>0</v>
      </c>
      <c r="BQ56" s="76">
        <v>0</v>
      </c>
      <c r="BR56" s="76">
        <v>0</v>
      </c>
      <c r="BS56" s="76">
        <v>0</v>
      </c>
      <c r="BT56" s="76" t="s">
        <v>94</v>
      </c>
      <c r="BU56" s="117" t="s">
        <v>94</v>
      </c>
      <c r="BV56" s="138">
        <v>0</v>
      </c>
      <c r="BW56" s="76">
        <v>0</v>
      </c>
      <c r="BX56" s="76">
        <v>0</v>
      </c>
      <c r="BY56" s="76">
        <v>0</v>
      </c>
      <c r="BZ56" s="76">
        <v>0</v>
      </c>
      <c r="CA56" s="76" t="s">
        <v>94</v>
      </c>
      <c r="CB56" s="117" t="s">
        <v>94</v>
      </c>
      <c r="CC56" s="76">
        <v>0</v>
      </c>
      <c r="CD56" s="76">
        <v>0</v>
      </c>
      <c r="CE56" s="76">
        <v>0</v>
      </c>
      <c r="CF56" s="76">
        <v>0</v>
      </c>
      <c r="CG56" s="76">
        <v>0</v>
      </c>
      <c r="CH56" s="76" t="s">
        <v>94</v>
      </c>
      <c r="CI56" s="117" t="s">
        <v>94</v>
      </c>
      <c r="CJ56" s="76">
        <v>0.8</v>
      </c>
      <c r="CK56" s="76">
        <v>0</v>
      </c>
      <c r="CL56" s="73">
        <v>0</v>
      </c>
      <c r="CM56" s="76">
        <v>0</v>
      </c>
      <c r="CN56" s="76">
        <v>0</v>
      </c>
      <c r="CO56" s="76" t="s">
        <v>94</v>
      </c>
      <c r="CP56" s="117" t="s">
        <v>94</v>
      </c>
      <c r="CQ56" s="76">
        <v>0.8</v>
      </c>
      <c r="CR56" s="76">
        <v>0</v>
      </c>
      <c r="CS56" s="73">
        <v>0</v>
      </c>
      <c r="CT56" s="76">
        <v>0</v>
      </c>
      <c r="CU56" s="76">
        <v>0</v>
      </c>
      <c r="CV56" s="76" t="s">
        <v>94</v>
      </c>
      <c r="CW56" s="117" t="s">
        <v>94</v>
      </c>
      <c r="CX56" s="68" t="s">
        <v>316</v>
      </c>
      <c r="CY56" s="76"/>
      <c r="CZ56" s="73"/>
      <c r="DA56" s="76"/>
      <c r="DB56" s="76"/>
      <c r="DC56" s="76"/>
      <c r="DD56" s="117"/>
      <c r="DE56" s="76"/>
      <c r="DF56" s="76"/>
      <c r="DG56" s="73"/>
      <c r="DH56" s="76"/>
      <c r="DI56" s="76"/>
      <c r="DJ56" s="76"/>
      <c r="DK56" s="117"/>
      <c r="DL56" s="149"/>
    </row>
    <row r="57" spans="1:116" ht="31.5">
      <c r="A57" s="30" t="s">
        <v>322</v>
      </c>
      <c r="B57" s="31" t="s">
        <v>321</v>
      </c>
      <c r="C57" s="63" t="s">
        <v>93</v>
      </c>
      <c r="D57" s="76">
        <v>0.8</v>
      </c>
      <c r="E57" s="76">
        <v>0</v>
      </c>
      <c r="F57" s="73">
        <v>0</v>
      </c>
      <c r="G57" s="76">
        <v>0</v>
      </c>
      <c r="H57" s="76">
        <v>0</v>
      </c>
      <c r="I57" s="76" t="s">
        <v>94</v>
      </c>
      <c r="J57" s="117" t="s">
        <v>94</v>
      </c>
      <c r="K57" s="76">
        <v>0.8</v>
      </c>
      <c r="L57" s="76">
        <v>0</v>
      </c>
      <c r="M57" s="73">
        <v>0</v>
      </c>
      <c r="N57" s="76">
        <v>0</v>
      </c>
      <c r="O57" s="76">
        <v>0</v>
      </c>
      <c r="P57" s="76" t="s">
        <v>94</v>
      </c>
      <c r="Q57" s="117" t="s">
        <v>94</v>
      </c>
      <c r="R57" s="76">
        <v>0</v>
      </c>
      <c r="S57" s="76">
        <v>0</v>
      </c>
      <c r="T57" s="76">
        <v>0</v>
      </c>
      <c r="U57" s="76">
        <v>0</v>
      </c>
      <c r="V57" s="76">
        <v>0</v>
      </c>
      <c r="W57" s="76" t="s">
        <v>94</v>
      </c>
      <c r="X57" s="117" t="s">
        <v>94</v>
      </c>
      <c r="Y57" s="76">
        <v>0</v>
      </c>
      <c r="Z57" s="76">
        <v>0</v>
      </c>
      <c r="AA57" s="76">
        <v>0</v>
      </c>
      <c r="AB57" s="76">
        <v>0</v>
      </c>
      <c r="AC57" s="76">
        <v>0</v>
      </c>
      <c r="AD57" s="76" t="s">
        <v>94</v>
      </c>
      <c r="AE57" s="117" t="s">
        <v>94</v>
      </c>
      <c r="AF57" s="73">
        <v>0</v>
      </c>
      <c r="AG57" s="76">
        <v>0</v>
      </c>
      <c r="AH57" s="76">
        <v>0</v>
      </c>
      <c r="AI57" s="76">
        <v>0</v>
      </c>
      <c r="AJ57" s="76">
        <v>0</v>
      </c>
      <c r="AK57" s="76" t="s">
        <v>94</v>
      </c>
      <c r="AL57" s="117" t="s">
        <v>94</v>
      </c>
      <c r="AM57" s="76">
        <v>0</v>
      </c>
      <c r="AN57" s="76">
        <v>0</v>
      </c>
      <c r="AO57" s="76">
        <v>0</v>
      </c>
      <c r="AP57" s="76">
        <v>0</v>
      </c>
      <c r="AQ57" s="76">
        <v>0</v>
      </c>
      <c r="AR57" s="76" t="s">
        <v>94</v>
      </c>
      <c r="AS57" s="117" t="s">
        <v>94</v>
      </c>
      <c r="AT57" s="76">
        <v>0</v>
      </c>
      <c r="AU57" s="76">
        <v>0</v>
      </c>
      <c r="AV57" s="76">
        <v>0</v>
      </c>
      <c r="AW57" s="76">
        <v>0</v>
      </c>
      <c r="AX57" s="76">
        <v>0</v>
      </c>
      <c r="AY57" s="76" t="s">
        <v>94</v>
      </c>
      <c r="AZ57" s="117" t="s">
        <v>94</v>
      </c>
      <c r="BA57" s="76">
        <v>0</v>
      </c>
      <c r="BB57" s="76">
        <v>0</v>
      </c>
      <c r="BC57" s="76">
        <v>0</v>
      </c>
      <c r="BD57" s="76">
        <v>0</v>
      </c>
      <c r="BE57" s="76">
        <v>0</v>
      </c>
      <c r="BF57" s="76" t="s">
        <v>94</v>
      </c>
      <c r="BG57" s="117" t="s">
        <v>94</v>
      </c>
      <c r="BH57" s="73">
        <v>0.8</v>
      </c>
      <c r="BI57" s="76">
        <v>0</v>
      </c>
      <c r="BJ57" s="76">
        <v>0</v>
      </c>
      <c r="BK57" s="76">
        <v>0</v>
      </c>
      <c r="BL57" s="76">
        <v>0</v>
      </c>
      <c r="BM57" s="76" t="s">
        <v>94</v>
      </c>
      <c r="BN57" s="117" t="s">
        <v>94</v>
      </c>
      <c r="BO57" s="76">
        <v>0.8</v>
      </c>
      <c r="BP57" s="76">
        <v>0</v>
      </c>
      <c r="BQ57" s="76">
        <v>0</v>
      </c>
      <c r="BR57" s="76">
        <v>0</v>
      </c>
      <c r="BS57" s="76">
        <v>0</v>
      </c>
      <c r="BT57" s="76" t="s">
        <v>94</v>
      </c>
      <c r="BU57" s="117" t="s">
        <v>94</v>
      </c>
      <c r="BV57" s="138">
        <v>0</v>
      </c>
      <c r="BW57" s="76">
        <v>0</v>
      </c>
      <c r="BX57" s="76">
        <v>0</v>
      </c>
      <c r="BY57" s="76">
        <v>0</v>
      </c>
      <c r="BZ57" s="76">
        <v>0</v>
      </c>
      <c r="CA57" s="76" t="s">
        <v>94</v>
      </c>
      <c r="CB57" s="117" t="s">
        <v>94</v>
      </c>
      <c r="CC57" s="76">
        <v>0</v>
      </c>
      <c r="CD57" s="76">
        <v>0</v>
      </c>
      <c r="CE57" s="76">
        <v>0</v>
      </c>
      <c r="CF57" s="76">
        <v>0</v>
      </c>
      <c r="CG57" s="76">
        <v>0</v>
      </c>
      <c r="CH57" s="76" t="s">
        <v>94</v>
      </c>
      <c r="CI57" s="117" t="s">
        <v>94</v>
      </c>
      <c r="CJ57" s="76">
        <v>0.8</v>
      </c>
      <c r="CK57" s="76">
        <v>0</v>
      </c>
      <c r="CL57" s="73">
        <v>0</v>
      </c>
      <c r="CM57" s="76">
        <v>0</v>
      </c>
      <c r="CN57" s="76">
        <v>0</v>
      </c>
      <c r="CO57" s="76" t="s">
        <v>94</v>
      </c>
      <c r="CP57" s="117" t="s">
        <v>94</v>
      </c>
      <c r="CQ57" s="76">
        <v>0.8</v>
      </c>
      <c r="CR57" s="76">
        <v>0</v>
      </c>
      <c r="CS57" s="73">
        <v>0</v>
      </c>
      <c r="CT57" s="76">
        <v>0</v>
      </c>
      <c r="CU57" s="76">
        <v>0</v>
      </c>
      <c r="CV57" s="76" t="s">
        <v>94</v>
      </c>
      <c r="CW57" s="117" t="s">
        <v>94</v>
      </c>
      <c r="CX57" s="68" t="s">
        <v>316</v>
      </c>
      <c r="CY57" s="76"/>
      <c r="CZ57" s="73"/>
      <c r="DA57" s="76"/>
      <c r="DB57" s="76"/>
      <c r="DC57" s="76"/>
      <c r="DD57" s="117"/>
      <c r="DE57" s="76"/>
      <c r="DF57" s="76"/>
      <c r="DG57" s="73"/>
      <c r="DH57" s="76"/>
      <c r="DI57" s="76"/>
      <c r="DJ57" s="76"/>
      <c r="DK57" s="117"/>
      <c r="DL57" s="149"/>
    </row>
    <row r="58" spans="1:116" ht="31.5">
      <c r="A58" s="15" t="s">
        <v>120</v>
      </c>
      <c r="B58" s="25" t="s">
        <v>121</v>
      </c>
      <c r="C58" s="63" t="s">
        <v>93</v>
      </c>
      <c r="D58" s="76">
        <v>0</v>
      </c>
      <c r="E58" s="76">
        <v>0</v>
      </c>
      <c r="F58" s="73">
        <v>0</v>
      </c>
      <c r="G58" s="76">
        <v>0</v>
      </c>
      <c r="H58" s="76">
        <v>0</v>
      </c>
      <c r="I58" s="76" t="s">
        <v>94</v>
      </c>
      <c r="J58" s="117" t="s">
        <v>475</v>
      </c>
      <c r="K58" s="76">
        <v>0</v>
      </c>
      <c r="L58" s="76">
        <v>0</v>
      </c>
      <c r="M58" s="73">
        <v>0</v>
      </c>
      <c r="N58" s="76">
        <v>0</v>
      </c>
      <c r="O58" s="76">
        <v>0</v>
      </c>
      <c r="P58" s="76" t="s">
        <v>94</v>
      </c>
      <c r="Q58" s="117" t="s">
        <v>475</v>
      </c>
      <c r="R58" s="76">
        <v>0</v>
      </c>
      <c r="S58" s="76">
        <v>0</v>
      </c>
      <c r="T58" s="76">
        <v>0</v>
      </c>
      <c r="U58" s="76">
        <v>0</v>
      </c>
      <c r="V58" s="76">
        <v>0</v>
      </c>
      <c r="W58" s="76" t="s">
        <v>94</v>
      </c>
      <c r="X58" s="117" t="s">
        <v>475</v>
      </c>
      <c r="Y58" s="76">
        <v>0</v>
      </c>
      <c r="Z58" s="76">
        <v>0</v>
      </c>
      <c r="AA58" s="76">
        <v>0</v>
      </c>
      <c r="AB58" s="76">
        <v>0</v>
      </c>
      <c r="AC58" s="76">
        <v>0</v>
      </c>
      <c r="AD58" s="76" t="s">
        <v>94</v>
      </c>
      <c r="AE58" s="117" t="s">
        <v>475</v>
      </c>
      <c r="AF58" s="73">
        <v>0</v>
      </c>
      <c r="AG58" s="76">
        <v>0</v>
      </c>
      <c r="AH58" s="76">
        <v>0</v>
      </c>
      <c r="AI58" s="76">
        <v>0</v>
      </c>
      <c r="AJ58" s="76">
        <v>0</v>
      </c>
      <c r="AK58" s="76" t="s">
        <v>94</v>
      </c>
      <c r="AL58" s="117" t="s">
        <v>94</v>
      </c>
      <c r="AM58" s="76">
        <v>0</v>
      </c>
      <c r="AN58" s="76">
        <v>0</v>
      </c>
      <c r="AO58" s="76">
        <v>0</v>
      </c>
      <c r="AP58" s="76">
        <v>0</v>
      </c>
      <c r="AQ58" s="76">
        <v>0</v>
      </c>
      <c r="AR58" s="76" t="s">
        <v>94</v>
      </c>
      <c r="AS58" s="117" t="s">
        <v>94</v>
      </c>
      <c r="AT58" s="76">
        <v>0</v>
      </c>
      <c r="AU58" s="76">
        <v>0</v>
      </c>
      <c r="AV58" s="76">
        <v>0</v>
      </c>
      <c r="AW58" s="76">
        <v>0</v>
      </c>
      <c r="AX58" s="76">
        <v>0</v>
      </c>
      <c r="AY58" s="76" t="s">
        <v>94</v>
      </c>
      <c r="AZ58" s="117" t="s">
        <v>94</v>
      </c>
      <c r="BA58" s="76">
        <v>0</v>
      </c>
      <c r="BB58" s="76">
        <v>0</v>
      </c>
      <c r="BC58" s="76">
        <v>0</v>
      </c>
      <c r="BD58" s="76">
        <v>0</v>
      </c>
      <c r="BE58" s="76">
        <v>0</v>
      </c>
      <c r="BF58" s="76" t="s">
        <v>94</v>
      </c>
      <c r="BG58" s="117" t="s">
        <v>94</v>
      </c>
      <c r="BH58" s="73">
        <v>0</v>
      </c>
      <c r="BI58" s="76">
        <v>0</v>
      </c>
      <c r="BJ58" s="76">
        <v>0</v>
      </c>
      <c r="BK58" s="76">
        <v>0</v>
      </c>
      <c r="BL58" s="76">
        <v>0</v>
      </c>
      <c r="BM58" s="76" t="s">
        <v>94</v>
      </c>
      <c r="BN58" s="117" t="s">
        <v>94</v>
      </c>
      <c r="BO58" s="76">
        <v>0</v>
      </c>
      <c r="BP58" s="76">
        <v>0</v>
      </c>
      <c r="BQ58" s="76">
        <v>0</v>
      </c>
      <c r="BR58" s="76">
        <v>0</v>
      </c>
      <c r="BS58" s="76">
        <v>0</v>
      </c>
      <c r="BT58" s="76" t="s">
        <v>94</v>
      </c>
      <c r="BU58" s="117" t="s">
        <v>94</v>
      </c>
      <c r="BV58" s="138">
        <v>0</v>
      </c>
      <c r="BW58" s="76">
        <v>0</v>
      </c>
      <c r="BX58" s="76">
        <v>0</v>
      </c>
      <c r="BY58" s="76">
        <v>0</v>
      </c>
      <c r="BZ58" s="76">
        <v>0</v>
      </c>
      <c r="CA58" s="76" t="s">
        <v>94</v>
      </c>
      <c r="CB58" s="117" t="s">
        <v>94</v>
      </c>
      <c r="CC58" s="76">
        <v>0</v>
      </c>
      <c r="CD58" s="76">
        <v>0</v>
      </c>
      <c r="CE58" s="76">
        <v>0</v>
      </c>
      <c r="CF58" s="76">
        <v>0</v>
      </c>
      <c r="CG58" s="76">
        <v>0</v>
      </c>
      <c r="CH58" s="76" t="s">
        <v>94</v>
      </c>
      <c r="CI58" s="117" t="s">
        <v>94</v>
      </c>
      <c r="CJ58" s="76">
        <v>0</v>
      </c>
      <c r="CK58" s="76">
        <v>0</v>
      </c>
      <c r="CL58" s="73">
        <v>0</v>
      </c>
      <c r="CM58" s="76">
        <v>0</v>
      </c>
      <c r="CN58" s="76">
        <v>0</v>
      </c>
      <c r="CO58" s="76" t="s">
        <v>94</v>
      </c>
      <c r="CP58" s="117" t="s">
        <v>475</v>
      </c>
      <c r="CQ58" s="76">
        <v>0</v>
      </c>
      <c r="CR58" s="76">
        <v>0</v>
      </c>
      <c r="CS58" s="73">
        <v>0</v>
      </c>
      <c r="CT58" s="76">
        <v>0</v>
      </c>
      <c r="CU58" s="76">
        <v>0</v>
      </c>
      <c r="CV58" s="76" t="s">
        <v>94</v>
      </c>
      <c r="CW58" s="117" t="s">
        <v>475</v>
      </c>
      <c r="CX58" s="68"/>
      <c r="CY58" s="76"/>
      <c r="CZ58" s="73"/>
      <c r="DA58" s="76"/>
      <c r="DB58" s="76"/>
      <c r="DC58" s="76"/>
      <c r="DD58" s="117"/>
      <c r="DE58" s="76"/>
      <c r="DF58" s="76"/>
      <c r="DG58" s="73"/>
      <c r="DH58" s="76"/>
      <c r="DI58" s="76"/>
      <c r="DJ58" s="76"/>
      <c r="DK58" s="117"/>
      <c r="DL58" s="149"/>
    </row>
    <row r="59" spans="1:116" ht="31.5">
      <c r="A59" s="30" t="s">
        <v>122</v>
      </c>
      <c r="B59" s="31" t="s">
        <v>123</v>
      </c>
      <c r="C59" s="63" t="s">
        <v>93</v>
      </c>
      <c r="D59" s="76">
        <v>0</v>
      </c>
      <c r="E59" s="76">
        <v>0</v>
      </c>
      <c r="F59" s="73">
        <v>0</v>
      </c>
      <c r="G59" s="76">
        <v>0</v>
      </c>
      <c r="H59" s="76">
        <v>0</v>
      </c>
      <c r="I59" s="76" t="s">
        <v>94</v>
      </c>
      <c r="J59" s="117" t="s">
        <v>475</v>
      </c>
      <c r="K59" s="76">
        <v>0</v>
      </c>
      <c r="L59" s="76">
        <v>0</v>
      </c>
      <c r="M59" s="73">
        <v>0</v>
      </c>
      <c r="N59" s="76">
        <v>0</v>
      </c>
      <c r="O59" s="76">
        <v>0</v>
      </c>
      <c r="P59" s="76" t="s">
        <v>94</v>
      </c>
      <c r="Q59" s="117" t="s">
        <v>475</v>
      </c>
      <c r="R59" s="76">
        <v>0</v>
      </c>
      <c r="S59" s="76">
        <v>0</v>
      </c>
      <c r="T59" s="76">
        <v>0</v>
      </c>
      <c r="U59" s="76">
        <v>0</v>
      </c>
      <c r="V59" s="76">
        <v>0</v>
      </c>
      <c r="W59" s="76" t="s">
        <v>94</v>
      </c>
      <c r="X59" s="117" t="s">
        <v>475</v>
      </c>
      <c r="Y59" s="76">
        <v>0</v>
      </c>
      <c r="Z59" s="76">
        <v>0</v>
      </c>
      <c r="AA59" s="76">
        <v>0</v>
      </c>
      <c r="AB59" s="76">
        <v>0</v>
      </c>
      <c r="AC59" s="76">
        <v>0</v>
      </c>
      <c r="AD59" s="76" t="s">
        <v>94</v>
      </c>
      <c r="AE59" s="117" t="s">
        <v>475</v>
      </c>
      <c r="AF59" s="73">
        <v>0</v>
      </c>
      <c r="AG59" s="76">
        <v>0</v>
      </c>
      <c r="AH59" s="76">
        <v>0</v>
      </c>
      <c r="AI59" s="76">
        <v>0</v>
      </c>
      <c r="AJ59" s="76">
        <v>0</v>
      </c>
      <c r="AK59" s="76" t="s">
        <v>94</v>
      </c>
      <c r="AL59" s="117" t="s">
        <v>94</v>
      </c>
      <c r="AM59" s="76">
        <v>0</v>
      </c>
      <c r="AN59" s="76">
        <v>0</v>
      </c>
      <c r="AO59" s="76">
        <v>0</v>
      </c>
      <c r="AP59" s="76">
        <v>0</v>
      </c>
      <c r="AQ59" s="76">
        <v>0</v>
      </c>
      <c r="AR59" s="76" t="s">
        <v>94</v>
      </c>
      <c r="AS59" s="117" t="s">
        <v>94</v>
      </c>
      <c r="AT59" s="76">
        <v>0</v>
      </c>
      <c r="AU59" s="76">
        <v>0</v>
      </c>
      <c r="AV59" s="76">
        <v>0</v>
      </c>
      <c r="AW59" s="76">
        <v>0</v>
      </c>
      <c r="AX59" s="76">
        <v>0</v>
      </c>
      <c r="AY59" s="76" t="s">
        <v>94</v>
      </c>
      <c r="AZ59" s="117" t="s">
        <v>94</v>
      </c>
      <c r="BA59" s="76">
        <v>0</v>
      </c>
      <c r="BB59" s="76">
        <v>0</v>
      </c>
      <c r="BC59" s="76">
        <v>0</v>
      </c>
      <c r="BD59" s="76">
        <v>0</v>
      </c>
      <c r="BE59" s="76">
        <v>0</v>
      </c>
      <c r="BF59" s="76" t="s">
        <v>94</v>
      </c>
      <c r="BG59" s="117" t="s">
        <v>94</v>
      </c>
      <c r="BH59" s="73">
        <v>0</v>
      </c>
      <c r="BI59" s="76">
        <v>0</v>
      </c>
      <c r="BJ59" s="76">
        <v>0</v>
      </c>
      <c r="BK59" s="76">
        <v>0</v>
      </c>
      <c r="BL59" s="76">
        <v>0</v>
      </c>
      <c r="BM59" s="76" t="s">
        <v>94</v>
      </c>
      <c r="BN59" s="117" t="s">
        <v>94</v>
      </c>
      <c r="BO59" s="76">
        <v>0</v>
      </c>
      <c r="BP59" s="76">
        <v>0</v>
      </c>
      <c r="BQ59" s="76">
        <v>0</v>
      </c>
      <c r="BR59" s="76">
        <v>0</v>
      </c>
      <c r="BS59" s="76">
        <v>0</v>
      </c>
      <c r="BT59" s="76" t="s">
        <v>94</v>
      </c>
      <c r="BU59" s="117" t="s">
        <v>94</v>
      </c>
      <c r="BV59" s="138">
        <v>0</v>
      </c>
      <c r="BW59" s="76">
        <v>0</v>
      </c>
      <c r="BX59" s="76">
        <v>0</v>
      </c>
      <c r="BY59" s="76">
        <v>0</v>
      </c>
      <c r="BZ59" s="76">
        <v>0</v>
      </c>
      <c r="CA59" s="76" t="s">
        <v>94</v>
      </c>
      <c r="CB59" s="117" t="s">
        <v>94</v>
      </c>
      <c r="CC59" s="76">
        <v>0</v>
      </c>
      <c r="CD59" s="76">
        <v>0</v>
      </c>
      <c r="CE59" s="76">
        <v>0</v>
      </c>
      <c r="CF59" s="76">
        <v>0</v>
      </c>
      <c r="CG59" s="76">
        <v>0</v>
      </c>
      <c r="CH59" s="76" t="s">
        <v>94</v>
      </c>
      <c r="CI59" s="117" t="s">
        <v>94</v>
      </c>
      <c r="CJ59" s="76">
        <v>0</v>
      </c>
      <c r="CK59" s="76">
        <v>0</v>
      </c>
      <c r="CL59" s="73">
        <v>0</v>
      </c>
      <c r="CM59" s="76">
        <v>0</v>
      </c>
      <c r="CN59" s="76">
        <v>0</v>
      </c>
      <c r="CO59" s="76" t="s">
        <v>94</v>
      </c>
      <c r="CP59" s="117" t="s">
        <v>475</v>
      </c>
      <c r="CQ59" s="76">
        <v>0</v>
      </c>
      <c r="CR59" s="76">
        <v>0</v>
      </c>
      <c r="CS59" s="73">
        <v>0</v>
      </c>
      <c r="CT59" s="76">
        <v>0</v>
      </c>
      <c r="CU59" s="76">
        <v>0</v>
      </c>
      <c r="CV59" s="76" t="s">
        <v>94</v>
      </c>
      <c r="CW59" s="117" t="s">
        <v>475</v>
      </c>
      <c r="CX59" s="68"/>
      <c r="CY59" s="76"/>
      <c r="CZ59" s="73"/>
      <c r="DA59" s="76"/>
      <c r="DB59" s="76"/>
      <c r="DC59" s="76"/>
      <c r="DD59" s="117"/>
      <c r="DE59" s="76"/>
      <c r="DF59" s="76"/>
      <c r="DG59" s="73"/>
      <c r="DH59" s="76"/>
      <c r="DI59" s="76"/>
      <c r="DJ59" s="76"/>
      <c r="DK59" s="117"/>
      <c r="DL59" s="149"/>
    </row>
    <row r="60" spans="13:32" ht="15.75">
      <c r="M60" s="41"/>
      <c r="AF60" s="41"/>
    </row>
    <row r="61" ht="15.75">
      <c r="M61" s="41"/>
    </row>
    <row r="62" ht="15.75">
      <c r="M62" s="41"/>
    </row>
    <row r="63" ht="15.75">
      <c r="M63" s="41"/>
    </row>
    <row r="64" ht="15.75">
      <c r="M64" s="41"/>
    </row>
    <row r="65" ht="15.75">
      <c r="M65" s="41"/>
    </row>
    <row r="66" ht="15.75">
      <c r="M66" s="41"/>
    </row>
    <row r="67" ht="15.75">
      <c r="M67" s="41"/>
    </row>
  </sheetData>
  <sheetProtection selectLockedCells="1" selectUnlockedCells="1"/>
  <autoFilter ref="A18:CX18"/>
  <mergeCells count="40">
    <mergeCell ref="CJ16:CP16"/>
    <mergeCell ref="CQ16:CW16"/>
    <mergeCell ref="R16:X16"/>
    <mergeCell ref="Y16:AE16"/>
    <mergeCell ref="AF16:AL16"/>
    <mergeCell ref="AM16:AS16"/>
    <mergeCell ref="AT16:AZ16"/>
    <mergeCell ref="BA16:BG16"/>
    <mergeCell ref="CX14:CX17"/>
    <mergeCell ref="AF15:AS15"/>
    <mergeCell ref="AT15:BG15"/>
    <mergeCell ref="BH15:BU15"/>
    <mergeCell ref="BV15:CI15"/>
    <mergeCell ref="CJ15:CW15"/>
    <mergeCell ref="BH16:BN16"/>
    <mergeCell ref="BO16:BU16"/>
    <mergeCell ref="BV16:CB16"/>
    <mergeCell ref="CC16:CI16"/>
    <mergeCell ref="A13:CW13"/>
    <mergeCell ref="A14:A17"/>
    <mergeCell ref="B14:B17"/>
    <mergeCell ref="C14:C17"/>
    <mergeCell ref="D14:Q15"/>
    <mergeCell ref="R14:AE15"/>
    <mergeCell ref="AF14:AS14"/>
    <mergeCell ref="AT14:CW14"/>
    <mergeCell ref="D16:J16"/>
    <mergeCell ref="K16:Q16"/>
    <mergeCell ref="A7:AS7"/>
    <mergeCell ref="A8:AS8"/>
    <mergeCell ref="A9:AS9"/>
    <mergeCell ref="A10:AS10"/>
    <mergeCell ref="A11:AS11"/>
    <mergeCell ref="A12:AS12"/>
    <mergeCell ref="AQ1:AS1"/>
    <mergeCell ref="AQ2:AS2"/>
    <mergeCell ref="AQ3:AS3"/>
    <mergeCell ref="A4:AS4"/>
    <mergeCell ref="A5:AS5"/>
    <mergeCell ref="A6:AS6"/>
  </mergeCells>
  <printOptions/>
  <pageMargins left="0.7083333333333334" right="0.7083333333333334" top="0.7486111111111111" bottom="0.7479166666666667" header="0.31527777777777777" footer="0.5118055555555555"/>
  <pageSetup horizontalDpi="300" verticalDpi="300" orientation="landscape" paperSize="8" scale="30" r:id="rId1"/>
  <headerFooter alignWithMargins="0">
    <oddHeader>&amp;C&amp;"Calibri,Обычный"&amp;11&amp;P</oddHeader>
  </headerFooter>
  <colBreaks count="1" manualBreakCount="1">
    <brk id="45" max="65535" man="1"/>
  </colBreaks>
</worksheet>
</file>

<file path=xl/worksheets/sheet14.xml><?xml version="1.0" encoding="utf-8"?>
<worksheet xmlns="http://schemas.openxmlformats.org/spreadsheetml/2006/main" xmlns:r="http://schemas.openxmlformats.org/officeDocument/2006/relationships">
  <sheetPr>
    <tabColor indexed="21"/>
    <pageSetUpPr fitToPage="1"/>
  </sheetPr>
  <dimension ref="A1:AH56"/>
  <sheetViews>
    <sheetView showGridLines="0" view="pageBreakPreview" zoomScale="70" zoomScaleSheetLayoutView="70" zoomScalePageLayoutView="0" workbookViewId="0" topLeftCell="A1">
      <selection activeCell="C26" sqref="C26"/>
    </sheetView>
  </sheetViews>
  <sheetFormatPr defaultColWidth="9.140625" defaultRowHeight="12.75"/>
  <cols>
    <col min="1" max="1" width="20.28125" style="112" customWidth="1"/>
    <col min="2" max="2" width="43.28125" style="112" customWidth="1"/>
    <col min="3" max="3" width="31.7109375" style="112" customWidth="1"/>
    <col min="4" max="4" width="17.7109375" style="112" customWidth="1"/>
    <col min="5" max="34" width="12.140625" style="112" customWidth="1"/>
    <col min="35" max="38" width="9.140625" style="112" customWidth="1"/>
    <col min="39" max="39" width="12.7109375" style="112" customWidth="1"/>
    <col min="40" max="16384" width="9.140625" style="112" customWidth="1"/>
  </cols>
  <sheetData>
    <row r="1" spans="10:34" ht="18.75">
      <c r="J1" s="40"/>
      <c r="K1" s="40"/>
      <c r="L1" s="40"/>
      <c r="M1" s="40"/>
      <c r="N1" s="40"/>
      <c r="O1" s="40"/>
      <c r="P1" s="40"/>
      <c r="Q1" s="40"/>
      <c r="R1" s="40"/>
      <c r="S1" s="40"/>
      <c r="T1" s="40"/>
      <c r="U1" s="40"/>
      <c r="V1" s="40"/>
      <c r="W1" s="40"/>
      <c r="X1" s="40"/>
      <c r="Y1" s="40"/>
      <c r="Z1" s="40"/>
      <c r="AA1" s="40"/>
      <c r="AB1" s="40"/>
      <c r="AC1" s="40"/>
      <c r="AF1" s="402" t="s">
        <v>641</v>
      </c>
      <c r="AG1" s="402"/>
      <c r="AH1" s="402"/>
    </row>
    <row r="2" spans="10:34" ht="18.75">
      <c r="J2" s="40"/>
      <c r="K2" s="40"/>
      <c r="L2" s="40"/>
      <c r="M2" s="40"/>
      <c r="N2" s="40"/>
      <c r="O2" s="40"/>
      <c r="P2" s="40"/>
      <c r="Q2" s="40"/>
      <c r="R2" s="40"/>
      <c r="S2" s="40"/>
      <c r="T2" s="40"/>
      <c r="U2" s="40"/>
      <c r="V2" s="40"/>
      <c r="W2" s="40"/>
      <c r="X2" s="40"/>
      <c r="Y2" s="40"/>
      <c r="Z2" s="40"/>
      <c r="AA2" s="40"/>
      <c r="AB2" s="40"/>
      <c r="AC2" s="40"/>
      <c r="AF2" s="402" t="s">
        <v>1</v>
      </c>
      <c r="AG2" s="402"/>
      <c r="AH2" s="402"/>
    </row>
    <row r="3" spans="10:34" ht="18.75">
      <c r="J3" s="40"/>
      <c r="K3" s="40"/>
      <c r="L3" s="40"/>
      <c r="M3" s="40"/>
      <c r="N3" s="40"/>
      <c r="O3" s="40"/>
      <c r="P3" s="40"/>
      <c r="Q3" s="40"/>
      <c r="R3" s="40"/>
      <c r="S3" s="40"/>
      <c r="T3" s="40"/>
      <c r="U3" s="40"/>
      <c r="V3" s="40"/>
      <c r="W3" s="40"/>
      <c r="X3" s="40"/>
      <c r="Y3" s="40"/>
      <c r="Z3" s="40"/>
      <c r="AA3" s="40"/>
      <c r="AB3" s="40"/>
      <c r="AC3" s="40"/>
      <c r="AF3" s="402" t="s">
        <v>2</v>
      </c>
      <c r="AG3" s="402"/>
      <c r="AH3" s="402"/>
    </row>
    <row r="4" spans="1:34" ht="18.75">
      <c r="A4" s="414" t="s">
        <v>642</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row>
    <row r="5" spans="1:34" ht="15.7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row>
    <row r="6" spans="1:34"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row>
    <row r="7" spans="1:34"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row>
    <row r="8" spans="1:34" ht="15.75">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row>
    <row r="9" spans="1:34" ht="18.75" customHeight="1">
      <c r="A9" s="426" t="s">
        <v>7</v>
      </c>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row>
    <row r="10" spans="1:34" ht="15.75">
      <c r="A10" s="438"/>
      <c r="B10" s="438"/>
      <c r="C10" s="438"/>
      <c r="D10" s="438"/>
      <c r="E10" s="438"/>
      <c r="F10" s="438"/>
      <c r="G10" s="438"/>
      <c r="H10" s="438"/>
      <c r="I10" s="438"/>
      <c r="J10" s="438"/>
      <c r="K10" s="438"/>
      <c r="L10" s="438"/>
      <c r="M10" s="438"/>
      <c r="N10" s="438"/>
      <c r="O10" s="142"/>
      <c r="P10" s="142"/>
      <c r="Q10" s="142"/>
      <c r="R10" s="142"/>
      <c r="S10" s="142"/>
      <c r="T10" s="142"/>
      <c r="U10" s="142"/>
      <c r="V10" s="142"/>
      <c r="W10" s="142"/>
      <c r="X10" s="142"/>
      <c r="Y10" s="142"/>
      <c r="Z10" s="142"/>
      <c r="AA10" s="142"/>
      <c r="AB10" s="142"/>
      <c r="AC10" s="142"/>
      <c r="AD10" s="151"/>
      <c r="AE10" s="40"/>
      <c r="AF10" s="40"/>
      <c r="AG10" s="40"/>
      <c r="AH10" s="40"/>
    </row>
    <row r="11" spans="1:34" ht="12.75" customHeight="1">
      <c r="A11" s="429" t="s">
        <v>10</v>
      </c>
      <c r="B11" s="429" t="s">
        <v>11</v>
      </c>
      <c r="C11" s="429" t="s">
        <v>12</v>
      </c>
      <c r="D11" s="429" t="s">
        <v>643</v>
      </c>
      <c r="E11" s="429" t="s">
        <v>644</v>
      </c>
      <c r="F11" s="429"/>
      <c r="G11" s="429"/>
      <c r="H11" s="429"/>
      <c r="I11" s="429"/>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row>
    <row r="12" spans="1:34" ht="15.75" customHeight="1">
      <c r="A12" s="429"/>
      <c r="B12" s="429"/>
      <c r="C12" s="429"/>
      <c r="D12" s="429"/>
      <c r="E12" s="429"/>
      <c r="F12" s="429"/>
      <c r="G12" s="429"/>
      <c r="H12" s="429"/>
      <c r="I12" s="429"/>
      <c r="J12" s="430" t="s">
        <v>337</v>
      </c>
      <c r="K12" s="430"/>
      <c r="L12" s="430"/>
      <c r="M12" s="430"/>
      <c r="N12" s="430"/>
      <c r="O12" s="430" t="s">
        <v>338</v>
      </c>
      <c r="P12" s="430"/>
      <c r="Q12" s="430"/>
      <c r="R12" s="430"/>
      <c r="S12" s="430"/>
      <c r="T12" s="430" t="s">
        <v>339</v>
      </c>
      <c r="U12" s="430"/>
      <c r="V12" s="430"/>
      <c r="W12" s="430"/>
      <c r="X12" s="430"/>
      <c r="Y12" s="430" t="s">
        <v>340</v>
      </c>
      <c r="Z12" s="430"/>
      <c r="AA12" s="430"/>
      <c r="AB12" s="430"/>
      <c r="AC12" s="430"/>
      <c r="AD12" s="429" t="s">
        <v>367</v>
      </c>
      <c r="AE12" s="429"/>
      <c r="AF12" s="429"/>
      <c r="AG12" s="429"/>
      <c r="AH12" s="429"/>
    </row>
    <row r="13" spans="1:34" ht="15.75">
      <c r="A13" s="429"/>
      <c r="B13" s="429"/>
      <c r="C13" s="429"/>
      <c r="D13" s="429"/>
      <c r="E13" s="430" t="s">
        <v>198</v>
      </c>
      <c r="F13" s="430"/>
      <c r="G13" s="430"/>
      <c r="H13" s="430"/>
      <c r="I13" s="430"/>
      <c r="J13" s="430" t="s">
        <v>197</v>
      </c>
      <c r="K13" s="430"/>
      <c r="L13" s="430"/>
      <c r="M13" s="430"/>
      <c r="N13" s="430"/>
      <c r="O13" s="430" t="s">
        <v>197</v>
      </c>
      <c r="P13" s="430"/>
      <c r="Q13" s="430"/>
      <c r="R13" s="430"/>
      <c r="S13" s="430"/>
      <c r="T13" s="430" t="s">
        <v>197</v>
      </c>
      <c r="U13" s="430"/>
      <c r="V13" s="430"/>
      <c r="W13" s="430"/>
      <c r="X13" s="430"/>
      <c r="Y13" s="430" t="s">
        <v>197</v>
      </c>
      <c r="Z13" s="430"/>
      <c r="AA13" s="430"/>
      <c r="AB13" s="430"/>
      <c r="AC13" s="430"/>
      <c r="AD13" s="430" t="s">
        <v>197</v>
      </c>
      <c r="AE13" s="430"/>
      <c r="AF13" s="430"/>
      <c r="AG13" s="430"/>
      <c r="AH13" s="430"/>
    </row>
    <row r="14" spans="1:34" ht="65.25" customHeight="1">
      <c r="A14" s="429"/>
      <c r="B14" s="429"/>
      <c r="C14" s="429"/>
      <c r="D14" s="429"/>
      <c r="E14" s="136" t="s">
        <v>371</v>
      </c>
      <c r="F14" s="136" t="s">
        <v>372</v>
      </c>
      <c r="G14" s="136" t="s">
        <v>373</v>
      </c>
      <c r="H14" s="136" t="s">
        <v>374</v>
      </c>
      <c r="I14" s="136" t="s">
        <v>645</v>
      </c>
      <c r="J14" s="136" t="s">
        <v>371</v>
      </c>
      <c r="K14" s="136" t="s">
        <v>372</v>
      </c>
      <c r="L14" s="136" t="s">
        <v>373</v>
      </c>
      <c r="M14" s="136" t="s">
        <v>374</v>
      </c>
      <c r="N14" s="136" t="s">
        <v>375</v>
      </c>
      <c r="O14" s="136" t="s">
        <v>371</v>
      </c>
      <c r="P14" s="136" t="s">
        <v>372</v>
      </c>
      <c r="Q14" s="136" t="s">
        <v>373</v>
      </c>
      <c r="R14" s="136" t="s">
        <v>374</v>
      </c>
      <c r="S14" s="136" t="s">
        <v>375</v>
      </c>
      <c r="T14" s="136" t="s">
        <v>371</v>
      </c>
      <c r="U14" s="136" t="s">
        <v>372</v>
      </c>
      <c r="V14" s="136" t="s">
        <v>373</v>
      </c>
      <c r="W14" s="136" t="s">
        <v>374</v>
      </c>
      <c r="X14" s="136" t="s">
        <v>375</v>
      </c>
      <c r="Y14" s="136" t="s">
        <v>371</v>
      </c>
      <c r="Z14" s="136" t="s">
        <v>372</v>
      </c>
      <c r="AA14" s="136" t="s">
        <v>373</v>
      </c>
      <c r="AB14" s="136" t="s">
        <v>374</v>
      </c>
      <c r="AC14" s="136" t="s">
        <v>375</v>
      </c>
      <c r="AD14" s="136" t="s">
        <v>371</v>
      </c>
      <c r="AE14" s="136" t="s">
        <v>372</v>
      </c>
      <c r="AF14" s="136" t="s">
        <v>373</v>
      </c>
      <c r="AG14" s="136" t="s">
        <v>374</v>
      </c>
      <c r="AH14" s="136" t="s">
        <v>645</v>
      </c>
    </row>
    <row r="15" spans="1:34" ht="15.75">
      <c r="A15" s="137">
        <v>1</v>
      </c>
      <c r="B15" s="137">
        <v>2</v>
      </c>
      <c r="C15" s="137">
        <v>3</v>
      </c>
      <c r="D15" s="137">
        <v>4</v>
      </c>
      <c r="E15" s="137" t="s">
        <v>532</v>
      </c>
      <c r="F15" s="137" t="s">
        <v>533</v>
      </c>
      <c r="G15" s="137" t="s">
        <v>534</v>
      </c>
      <c r="H15" s="137" t="s">
        <v>535</v>
      </c>
      <c r="I15" s="137" t="s">
        <v>536</v>
      </c>
      <c r="J15" s="137" t="s">
        <v>599</v>
      </c>
      <c r="K15" s="137" t="s">
        <v>600</v>
      </c>
      <c r="L15" s="137" t="s">
        <v>601</v>
      </c>
      <c r="M15" s="137" t="s">
        <v>602</v>
      </c>
      <c r="N15" s="137" t="s">
        <v>603</v>
      </c>
      <c r="O15" s="137" t="s">
        <v>606</v>
      </c>
      <c r="P15" s="137" t="s">
        <v>607</v>
      </c>
      <c r="Q15" s="137" t="s">
        <v>608</v>
      </c>
      <c r="R15" s="137" t="s">
        <v>609</v>
      </c>
      <c r="S15" s="137" t="s">
        <v>610</v>
      </c>
      <c r="T15" s="137" t="s">
        <v>613</v>
      </c>
      <c r="U15" s="137" t="s">
        <v>614</v>
      </c>
      <c r="V15" s="137" t="s">
        <v>615</v>
      </c>
      <c r="W15" s="137" t="s">
        <v>616</v>
      </c>
      <c r="X15" s="137" t="s">
        <v>617</v>
      </c>
      <c r="Y15" s="137" t="s">
        <v>620</v>
      </c>
      <c r="Z15" s="137" t="s">
        <v>621</v>
      </c>
      <c r="AA15" s="137" t="s">
        <v>622</v>
      </c>
      <c r="AB15" s="137" t="s">
        <v>623</v>
      </c>
      <c r="AC15" s="137" t="s">
        <v>624</v>
      </c>
      <c r="AD15" s="137" t="s">
        <v>390</v>
      </c>
      <c r="AE15" s="137" t="s">
        <v>391</v>
      </c>
      <c r="AF15" s="137" t="s">
        <v>392</v>
      </c>
      <c r="AG15" s="137" t="s">
        <v>393</v>
      </c>
      <c r="AH15" s="137" t="s">
        <v>394</v>
      </c>
    </row>
    <row r="16" spans="1:34" ht="31.5">
      <c r="A16" s="24">
        <v>0</v>
      </c>
      <c r="B16" s="25" t="s">
        <v>92</v>
      </c>
      <c r="C16" s="63" t="s">
        <v>93</v>
      </c>
      <c r="D16" s="149" t="s">
        <v>94</v>
      </c>
      <c r="E16" s="76">
        <v>0</v>
      </c>
      <c r="F16" s="76">
        <v>0</v>
      </c>
      <c r="G16" s="76">
        <v>0</v>
      </c>
      <c r="H16" s="76" t="s">
        <v>94</v>
      </c>
      <c r="I16" s="117" t="s">
        <v>94</v>
      </c>
      <c r="J16" s="76">
        <v>0</v>
      </c>
      <c r="K16" s="76">
        <v>0</v>
      </c>
      <c r="L16" s="76">
        <v>0</v>
      </c>
      <c r="M16" s="76" t="s">
        <v>94</v>
      </c>
      <c r="N16" s="117" t="s">
        <v>94</v>
      </c>
      <c r="O16" s="76">
        <v>0</v>
      </c>
      <c r="P16" s="76">
        <v>0</v>
      </c>
      <c r="Q16" s="76">
        <v>0</v>
      </c>
      <c r="R16" s="76" t="s">
        <v>94</v>
      </c>
      <c r="S16" s="117" t="s">
        <v>94</v>
      </c>
      <c r="T16" s="76">
        <v>0</v>
      </c>
      <c r="U16" s="76">
        <v>0</v>
      </c>
      <c r="V16" s="76">
        <v>0</v>
      </c>
      <c r="W16" s="76" t="s">
        <v>94</v>
      </c>
      <c r="X16" s="117" t="s">
        <v>94</v>
      </c>
      <c r="Y16" s="76">
        <v>0</v>
      </c>
      <c r="Z16" s="76">
        <v>0</v>
      </c>
      <c r="AA16" s="76">
        <v>0</v>
      </c>
      <c r="AB16" s="76" t="s">
        <v>94</v>
      </c>
      <c r="AC16" s="117" t="s">
        <v>94</v>
      </c>
      <c r="AD16" s="76">
        <v>0</v>
      </c>
      <c r="AE16" s="76">
        <v>0</v>
      </c>
      <c r="AF16" s="76">
        <v>0</v>
      </c>
      <c r="AG16" s="76" t="s">
        <v>94</v>
      </c>
      <c r="AH16" s="117" t="s">
        <v>94</v>
      </c>
    </row>
    <row r="17" spans="1:34" ht="31.5">
      <c r="A17" s="79" t="s">
        <v>95</v>
      </c>
      <c r="B17" s="33" t="s">
        <v>96</v>
      </c>
      <c r="C17" s="63" t="s">
        <v>93</v>
      </c>
      <c r="D17" s="149" t="s">
        <v>94</v>
      </c>
      <c r="E17" s="76">
        <v>0</v>
      </c>
      <c r="F17" s="76">
        <v>0</v>
      </c>
      <c r="G17" s="76">
        <v>0</v>
      </c>
      <c r="H17" s="76" t="s">
        <v>94</v>
      </c>
      <c r="I17" s="117" t="s">
        <v>94</v>
      </c>
      <c r="J17" s="76">
        <v>0</v>
      </c>
      <c r="K17" s="76">
        <v>0</v>
      </c>
      <c r="L17" s="76">
        <v>0</v>
      </c>
      <c r="M17" s="76" t="s">
        <v>94</v>
      </c>
      <c r="N17" s="117" t="s">
        <v>94</v>
      </c>
      <c r="O17" s="76">
        <v>0</v>
      </c>
      <c r="P17" s="76">
        <v>0</v>
      </c>
      <c r="Q17" s="76">
        <v>0</v>
      </c>
      <c r="R17" s="76" t="s">
        <v>94</v>
      </c>
      <c r="S17" s="117" t="s">
        <v>94</v>
      </c>
      <c r="T17" s="76">
        <v>0</v>
      </c>
      <c r="U17" s="76">
        <v>0</v>
      </c>
      <c r="V17" s="76">
        <v>0</v>
      </c>
      <c r="W17" s="76" t="s">
        <v>94</v>
      </c>
      <c r="X17" s="117" t="s">
        <v>94</v>
      </c>
      <c r="Y17" s="76">
        <v>0</v>
      </c>
      <c r="Z17" s="76">
        <v>0</v>
      </c>
      <c r="AA17" s="76">
        <v>0</v>
      </c>
      <c r="AB17" s="76" t="s">
        <v>94</v>
      </c>
      <c r="AC17" s="117" t="s">
        <v>94</v>
      </c>
      <c r="AD17" s="76">
        <v>0</v>
      </c>
      <c r="AE17" s="76">
        <v>0</v>
      </c>
      <c r="AF17" s="76">
        <v>0</v>
      </c>
      <c r="AG17" s="76" t="s">
        <v>94</v>
      </c>
      <c r="AH17" s="117" t="s">
        <v>94</v>
      </c>
    </row>
    <row r="18" spans="1:34" ht="31.5">
      <c r="A18" s="79" t="s">
        <v>97</v>
      </c>
      <c r="B18" s="33" t="s">
        <v>98</v>
      </c>
      <c r="C18" s="63" t="s">
        <v>93</v>
      </c>
      <c r="D18" s="149" t="s">
        <v>94</v>
      </c>
      <c r="E18" s="76">
        <v>0</v>
      </c>
      <c r="F18" s="76">
        <v>0</v>
      </c>
      <c r="G18" s="76">
        <v>0</v>
      </c>
      <c r="H18" s="76" t="s">
        <v>94</v>
      </c>
      <c r="I18" s="117" t="s">
        <v>94</v>
      </c>
      <c r="J18" s="76">
        <v>0</v>
      </c>
      <c r="K18" s="76">
        <v>0</v>
      </c>
      <c r="L18" s="76">
        <v>0</v>
      </c>
      <c r="M18" s="76" t="s">
        <v>94</v>
      </c>
      <c r="N18" s="117" t="s">
        <v>94</v>
      </c>
      <c r="O18" s="76">
        <v>0</v>
      </c>
      <c r="P18" s="76">
        <v>0</v>
      </c>
      <c r="Q18" s="76">
        <v>0</v>
      </c>
      <c r="R18" s="76" t="s">
        <v>94</v>
      </c>
      <c r="S18" s="117" t="s">
        <v>94</v>
      </c>
      <c r="T18" s="76">
        <v>0</v>
      </c>
      <c r="U18" s="76">
        <v>0</v>
      </c>
      <c r="V18" s="76">
        <v>0</v>
      </c>
      <c r="W18" s="76" t="s">
        <v>94</v>
      </c>
      <c r="X18" s="117" t="s">
        <v>94</v>
      </c>
      <c r="Y18" s="76">
        <v>0</v>
      </c>
      <c r="Z18" s="76">
        <v>0</v>
      </c>
      <c r="AA18" s="76">
        <v>0</v>
      </c>
      <c r="AB18" s="76" t="s">
        <v>94</v>
      </c>
      <c r="AC18" s="117" t="s">
        <v>94</v>
      </c>
      <c r="AD18" s="76">
        <v>0</v>
      </c>
      <c r="AE18" s="76">
        <v>0</v>
      </c>
      <c r="AF18" s="76">
        <v>0</v>
      </c>
      <c r="AG18" s="76" t="s">
        <v>94</v>
      </c>
      <c r="AH18" s="117" t="s">
        <v>94</v>
      </c>
    </row>
    <row r="19" spans="1:34" ht="31.5">
      <c r="A19" s="79" t="s">
        <v>99</v>
      </c>
      <c r="B19" s="33" t="s">
        <v>121</v>
      </c>
      <c r="C19" s="63" t="s">
        <v>93</v>
      </c>
      <c r="D19" s="149" t="s">
        <v>94</v>
      </c>
      <c r="E19" s="76">
        <v>0</v>
      </c>
      <c r="F19" s="76">
        <v>0</v>
      </c>
      <c r="G19" s="76">
        <v>0</v>
      </c>
      <c r="H19" s="76" t="s">
        <v>94</v>
      </c>
      <c r="I19" s="117" t="s">
        <v>94</v>
      </c>
      <c r="J19" s="76">
        <v>0</v>
      </c>
      <c r="K19" s="76">
        <v>0</v>
      </c>
      <c r="L19" s="76">
        <v>0</v>
      </c>
      <c r="M19" s="76" t="s">
        <v>94</v>
      </c>
      <c r="N19" s="117" t="s">
        <v>94</v>
      </c>
      <c r="O19" s="76">
        <v>0</v>
      </c>
      <c r="P19" s="76">
        <v>0</v>
      </c>
      <c r="Q19" s="76">
        <v>0</v>
      </c>
      <c r="R19" s="76" t="s">
        <v>94</v>
      </c>
      <c r="S19" s="117" t="s">
        <v>94</v>
      </c>
      <c r="T19" s="76">
        <v>0</v>
      </c>
      <c r="U19" s="76">
        <v>0</v>
      </c>
      <c r="V19" s="76">
        <v>0</v>
      </c>
      <c r="W19" s="76" t="s">
        <v>94</v>
      </c>
      <c r="X19" s="117" t="s">
        <v>94</v>
      </c>
      <c r="Y19" s="76">
        <v>0</v>
      </c>
      <c r="Z19" s="76">
        <v>0</v>
      </c>
      <c r="AA19" s="76">
        <v>0</v>
      </c>
      <c r="AB19" s="76" t="s">
        <v>94</v>
      </c>
      <c r="AC19" s="117" t="s">
        <v>94</v>
      </c>
      <c r="AD19" s="76">
        <v>0</v>
      </c>
      <c r="AE19" s="76">
        <v>0</v>
      </c>
      <c r="AF19" s="76">
        <v>0</v>
      </c>
      <c r="AG19" s="76" t="s">
        <v>94</v>
      </c>
      <c r="AH19" s="117" t="s">
        <v>94</v>
      </c>
    </row>
    <row r="20" spans="1:34" ht="15.75">
      <c r="A20" s="79">
        <v>1</v>
      </c>
      <c r="B20" s="33" t="s">
        <v>101</v>
      </c>
      <c r="C20" s="63" t="s">
        <v>93</v>
      </c>
      <c r="D20" s="149" t="s">
        <v>94</v>
      </c>
      <c r="E20" s="76">
        <v>0</v>
      </c>
      <c r="F20" s="76">
        <v>0</v>
      </c>
      <c r="G20" s="76">
        <v>0</v>
      </c>
      <c r="H20" s="76" t="s">
        <v>94</v>
      </c>
      <c r="I20" s="117" t="s">
        <v>94</v>
      </c>
      <c r="J20" s="76">
        <v>0</v>
      </c>
      <c r="K20" s="76">
        <v>0</v>
      </c>
      <c r="L20" s="76">
        <v>0</v>
      </c>
      <c r="M20" s="76" t="s">
        <v>94</v>
      </c>
      <c r="N20" s="117" t="s">
        <v>94</v>
      </c>
      <c r="O20" s="76">
        <v>0</v>
      </c>
      <c r="P20" s="76">
        <v>0</v>
      </c>
      <c r="Q20" s="76">
        <v>0</v>
      </c>
      <c r="R20" s="76" t="s">
        <v>94</v>
      </c>
      <c r="S20" s="117" t="s">
        <v>94</v>
      </c>
      <c r="T20" s="76">
        <v>0</v>
      </c>
      <c r="U20" s="76">
        <v>0</v>
      </c>
      <c r="V20" s="76">
        <v>0</v>
      </c>
      <c r="W20" s="76" t="s">
        <v>94</v>
      </c>
      <c r="X20" s="117" t="s">
        <v>94</v>
      </c>
      <c r="Y20" s="76">
        <v>0</v>
      </c>
      <c r="Z20" s="76">
        <v>0</v>
      </c>
      <c r="AA20" s="76">
        <v>0</v>
      </c>
      <c r="AB20" s="76" t="s">
        <v>94</v>
      </c>
      <c r="AC20" s="117" t="s">
        <v>94</v>
      </c>
      <c r="AD20" s="76">
        <v>0</v>
      </c>
      <c r="AE20" s="76">
        <v>0</v>
      </c>
      <c r="AF20" s="76">
        <v>0</v>
      </c>
      <c r="AG20" s="76" t="s">
        <v>94</v>
      </c>
      <c r="AH20" s="117" t="s">
        <v>94</v>
      </c>
    </row>
    <row r="21" spans="1:34" ht="47.25">
      <c r="A21" s="32" t="s">
        <v>102</v>
      </c>
      <c r="B21" s="33" t="s">
        <v>103</v>
      </c>
      <c r="C21" s="63" t="s">
        <v>93</v>
      </c>
      <c r="D21" s="149" t="s">
        <v>94</v>
      </c>
      <c r="E21" s="76">
        <v>0</v>
      </c>
      <c r="F21" s="76">
        <v>0</v>
      </c>
      <c r="G21" s="76">
        <v>0</v>
      </c>
      <c r="H21" s="76" t="s">
        <v>94</v>
      </c>
      <c r="I21" s="117" t="s">
        <v>94</v>
      </c>
      <c r="J21" s="76">
        <v>0</v>
      </c>
      <c r="K21" s="76">
        <v>0</v>
      </c>
      <c r="L21" s="76">
        <v>0</v>
      </c>
      <c r="M21" s="76" t="s">
        <v>94</v>
      </c>
      <c r="N21" s="117" t="s">
        <v>94</v>
      </c>
      <c r="O21" s="76">
        <v>0</v>
      </c>
      <c r="P21" s="76">
        <v>0</v>
      </c>
      <c r="Q21" s="76">
        <v>0</v>
      </c>
      <c r="R21" s="76" t="s">
        <v>94</v>
      </c>
      <c r="S21" s="117" t="s">
        <v>94</v>
      </c>
      <c r="T21" s="76">
        <v>0</v>
      </c>
      <c r="U21" s="76">
        <v>0</v>
      </c>
      <c r="V21" s="76">
        <v>0</v>
      </c>
      <c r="W21" s="76" t="s">
        <v>94</v>
      </c>
      <c r="X21" s="117" t="s">
        <v>94</v>
      </c>
      <c r="Y21" s="76">
        <v>0</v>
      </c>
      <c r="Z21" s="76">
        <v>0</v>
      </c>
      <c r="AA21" s="76">
        <v>0</v>
      </c>
      <c r="AB21" s="76" t="s">
        <v>94</v>
      </c>
      <c r="AC21" s="117" t="s">
        <v>94</v>
      </c>
      <c r="AD21" s="76">
        <v>0</v>
      </c>
      <c r="AE21" s="76">
        <v>0</v>
      </c>
      <c r="AF21" s="76">
        <v>0</v>
      </c>
      <c r="AG21" s="76" t="s">
        <v>94</v>
      </c>
      <c r="AH21" s="117" t="s">
        <v>94</v>
      </c>
    </row>
    <row r="22" spans="1:34" ht="47.25">
      <c r="A22" s="32" t="s">
        <v>104</v>
      </c>
      <c r="B22" s="33" t="s">
        <v>105</v>
      </c>
      <c r="C22" s="63" t="s">
        <v>93</v>
      </c>
      <c r="D22" s="149" t="s">
        <v>94</v>
      </c>
      <c r="E22" s="76">
        <v>0</v>
      </c>
      <c r="F22" s="76">
        <v>0</v>
      </c>
      <c r="G22" s="76">
        <v>0</v>
      </c>
      <c r="H22" s="76" t="s">
        <v>94</v>
      </c>
      <c r="I22" s="117" t="s">
        <v>94</v>
      </c>
      <c r="J22" s="76">
        <v>0</v>
      </c>
      <c r="K22" s="76">
        <v>0</v>
      </c>
      <c r="L22" s="76">
        <v>0</v>
      </c>
      <c r="M22" s="76" t="s">
        <v>94</v>
      </c>
      <c r="N22" s="117" t="s">
        <v>94</v>
      </c>
      <c r="O22" s="76">
        <v>0</v>
      </c>
      <c r="P22" s="76">
        <v>0</v>
      </c>
      <c r="Q22" s="76">
        <v>0</v>
      </c>
      <c r="R22" s="76" t="s">
        <v>94</v>
      </c>
      <c r="S22" s="117" t="s">
        <v>94</v>
      </c>
      <c r="T22" s="76">
        <v>0</v>
      </c>
      <c r="U22" s="76">
        <v>0</v>
      </c>
      <c r="V22" s="76">
        <v>0</v>
      </c>
      <c r="W22" s="76" t="s">
        <v>94</v>
      </c>
      <c r="X22" s="117" t="s">
        <v>94</v>
      </c>
      <c r="Y22" s="76">
        <v>0</v>
      </c>
      <c r="Z22" s="76">
        <v>0</v>
      </c>
      <c r="AA22" s="76">
        <v>0</v>
      </c>
      <c r="AB22" s="76" t="s">
        <v>94</v>
      </c>
      <c r="AC22" s="117" t="s">
        <v>94</v>
      </c>
      <c r="AD22" s="76">
        <v>0</v>
      </c>
      <c r="AE22" s="76">
        <v>0</v>
      </c>
      <c r="AF22" s="76">
        <v>0</v>
      </c>
      <c r="AG22" s="76" t="s">
        <v>94</v>
      </c>
      <c r="AH22" s="117" t="s">
        <v>94</v>
      </c>
    </row>
    <row r="23" spans="1:34" ht="31.5">
      <c r="A23" s="32" t="s">
        <v>106</v>
      </c>
      <c r="B23" s="33" t="s">
        <v>107</v>
      </c>
      <c r="C23" s="63" t="s">
        <v>93</v>
      </c>
      <c r="D23" s="149" t="s">
        <v>94</v>
      </c>
      <c r="E23" s="76">
        <v>0</v>
      </c>
      <c r="F23" s="76">
        <v>0</v>
      </c>
      <c r="G23" s="76">
        <v>0</v>
      </c>
      <c r="H23" s="76" t="s">
        <v>94</v>
      </c>
      <c r="I23" s="117" t="s">
        <v>94</v>
      </c>
      <c r="J23" s="76">
        <v>0</v>
      </c>
      <c r="K23" s="76">
        <v>0</v>
      </c>
      <c r="L23" s="76">
        <v>0</v>
      </c>
      <c r="M23" s="76" t="s">
        <v>94</v>
      </c>
      <c r="N23" s="117" t="s">
        <v>94</v>
      </c>
      <c r="O23" s="76">
        <v>0</v>
      </c>
      <c r="P23" s="76">
        <v>0</v>
      </c>
      <c r="Q23" s="76">
        <v>0</v>
      </c>
      <c r="R23" s="76" t="s">
        <v>94</v>
      </c>
      <c r="S23" s="117" t="s">
        <v>94</v>
      </c>
      <c r="T23" s="76">
        <v>0</v>
      </c>
      <c r="U23" s="76">
        <v>0</v>
      </c>
      <c r="V23" s="76">
        <v>0</v>
      </c>
      <c r="W23" s="76" t="s">
        <v>94</v>
      </c>
      <c r="X23" s="117" t="s">
        <v>94</v>
      </c>
      <c r="Y23" s="76">
        <v>0</v>
      </c>
      <c r="Z23" s="76">
        <v>0</v>
      </c>
      <c r="AA23" s="76">
        <v>0</v>
      </c>
      <c r="AB23" s="76" t="s">
        <v>94</v>
      </c>
      <c r="AC23" s="117" t="s">
        <v>94</v>
      </c>
      <c r="AD23" s="76">
        <v>0</v>
      </c>
      <c r="AE23" s="76">
        <v>0</v>
      </c>
      <c r="AF23" s="76">
        <v>0</v>
      </c>
      <c r="AG23" s="76" t="s">
        <v>94</v>
      </c>
      <c r="AH23" s="117"/>
    </row>
    <row r="24" spans="1:34" ht="47.25">
      <c r="A24" s="30" t="s">
        <v>108</v>
      </c>
      <c r="B24" s="31" t="s">
        <v>109</v>
      </c>
      <c r="C24" s="63" t="s">
        <v>93</v>
      </c>
      <c r="D24" s="149" t="s">
        <v>94</v>
      </c>
      <c r="E24" s="76">
        <v>0</v>
      </c>
      <c r="F24" s="76">
        <v>0</v>
      </c>
      <c r="G24" s="76">
        <v>0</v>
      </c>
      <c r="H24" s="76" t="s">
        <v>94</v>
      </c>
      <c r="I24" s="117" t="s">
        <v>94</v>
      </c>
      <c r="J24" s="76">
        <v>0</v>
      </c>
      <c r="K24" s="76">
        <v>0</v>
      </c>
      <c r="L24" s="76">
        <v>0</v>
      </c>
      <c r="M24" s="76" t="s">
        <v>94</v>
      </c>
      <c r="N24" s="117" t="s">
        <v>94</v>
      </c>
      <c r="O24" s="76">
        <v>0</v>
      </c>
      <c r="P24" s="76">
        <v>0</v>
      </c>
      <c r="Q24" s="76">
        <v>0</v>
      </c>
      <c r="R24" s="76" t="s">
        <v>94</v>
      </c>
      <c r="S24" s="117" t="s">
        <v>94</v>
      </c>
      <c r="T24" s="76">
        <v>0</v>
      </c>
      <c r="U24" s="76">
        <v>0</v>
      </c>
      <c r="V24" s="76">
        <v>0</v>
      </c>
      <c r="W24" s="76" t="s">
        <v>94</v>
      </c>
      <c r="X24" s="117" t="s">
        <v>94</v>
      </c>
      <c r="Y24" s="76">
        <v>0</v>
      </c>
      <c r="Z24" s="76">
        <v>0</v>
      </c>
      <c r="AA24" s="76">
        <v>0</v>
      </c>
      <c r="AB24" s="76" t="s">
        <v>94</v>
      </c>
      <c r="AC24" s="117" t="s">
        <v>94</v>
      </c>
      <c r="AD24" s="76">
        <v>0</v>
      </c>
      <c r="AE24" s="76">
        <v>0</v>
      </c>
      <c r="AF24" s="76">
        <v>0</v>
      </c>
      <c r="AG24" s="76" t="s">
        <v>94</v>
      </c>
      <c r="AH24" s="117" t="s">
        <v>94</v>
      </c>
    </row>
    <row r="25" spans="1:34" ht="47.25">
      <c r="A25" s="30" t="s">
        <v>111</v>
      </c>
      <c r="B25" s="31" t="s">
        <v>112</v>
      </c>
      <c r="C25" s="63" t="s">
        <v>93</v>
      </c>
      <c r="D25" s="149" t="s">
        <v>94</v>
      </c>
      <c r="E25" s="76">
        <v>0</v>
      </c>
      <c r="F25" s="76">
        <v>0</v>
      </c>
      <c r="G25" s="76">
        <v>0</v>
      </c>
      <c r="H25" s="76" t="s">
        <v>94</v>
      </c>
      <c r="I25" s="117" t="s">
        <v>94</v>
      </c>
      <c r="J25" s="76">
        <v>0</v>
      </c>
      <c r="K25" s="76">
        <v>0</v>
      </c>
      <c r="L25" s="76">
        <v>0</v>
      </c>
      <c r="M25" s="76" t="s">
        <v>94</v>
      </c>
      <c r="N25" s="117" t="s">
        <v>94</v>
      </c>
      <c r="O25" s="76">
        <v>0</v>
      </c>
      <c r="P25" s="76">
        <v>0</v>
      </c>
      <c r="Q25" s="76">
        <v>0</v>
      </c>
      <c r="R25" s="76" t="s">
        <v>94</v>
      </c>
      <c r="S25" s="117" t="s">
        <v>94</v>
      </c>
      <c r="T25" s="76">
        <v>0</v>
      </c>
      <c r="U25" s="76">
        <v>0</v>
      </c>
      <c r="V25" s="76">
        <v>0</v>
      </c>
      <c r="W25" s="76" t="s">
        <v>94</v>
      </c>
      <c r="X25" s="117" t="s">
        <v>94</v>
      </c>
      <c r="Y25" s="76">
        <v>0</v>
      </c>
      <c r="Z25" s="76">
        <v>0</v>
      </c>
      <c r="AA25" s="76">
        <v>0</v>
      </c>
      <c r="AB25" s="76" t="s">
        <v>94</v>
      </c>
      <c r="AC25" s="117" t="s">
        <v>94</v>
      </c>
      <c r="AD25" s="76">
        <v>0</v>
      </c>
      <c r="AE25" s="76">
        <v>0</v>
      </c>
      <c r="AF25" s="76">
        <f aca="true" t="shared" si="0" ref="AF25:AF56">G25+L25+Q25+V25+AA25</f>
        <v>0</v>
      </c>
      <c r="AG25" s="76" t="s">
        <v>94</v>
      </c>
      <c r="AH25" s="117" t="s">
        <v>94</v>
      </c>
    </row>
    <row r="26" spans="1:34" ht="78.75">
      <c r="A26" s="30" t="s">
        <v>130</v>
      </c>
      <c r="B26" s="31" t="s">
        <v>275</v>
      </c>
      <c r="C26" s="63" t="s">
        <v>93</v>
      </c>
      <c r="D26" s="149" t="s">
        <v>94</v>
      </c>
      <c r="E26" s="76">
        <v>0</v>
      </c>
      <c r="F26" s="76">
        <v>0</v>
      </c>
      <c r="G26" s="76">
        <v>0</v>
      </c>
      <c r="H26" s="76" t="s">
        <v>94</v>
      </c>
      <c r="I26" s="117" t="s">
        <v>94</v>
      </c>
      <c r="J26" s="76">
        <v>0</v>
      </c>
      <c r="K26" s="76">
        <v>0</v>
      </c>
      <c r="L26" s="76">
        <v>0</v>
      </c>
      <c r="M26" s="76" t="s">
        <v>94</v>
      </c>
      <c r="N26" s="117" t="s">
        <v>94</v>
      </c>
      <c r="O26" s="76">
        <v>0</v>
      </c>
      <c r="P26" s="76">
        <v>0</v>
      </c>
      <c r="Q26" s="76">
        <v>0</v>
      </c>
      <c r="R26" s="76" t="s">
        <v>94</v>
      </c>
      <c r="S26" s="117" t="s">
        <v>94</v>
      </c>
      <c r="T26" s="76">
        <v>0</v>
      </c>
      <c r="U26" s="76">
        <v>0</v>
      </c>
      <c r="V26" s="76">
        <v>0</v>
      </c>
      <c r="W26" s="76" t="s">
        <v>94</v>
      </c>
      <c r="X26" s="117" t="s">
        <v>94</v>
      </c>
      <c r="Y26" s="76">
        <v>0</v>
      </c>
      <c r="Z26" s="76">
        <v>0</v>
      </c>
      <c r="AA26" s="76">
        <v>0</v>
      </c>
      <c r="AB26" s="76" t="s">
        <v>94</v>
      </c>
      <c r="AC26" s="117" t="s">
        <v>94</v>
      </c>
      <c r="AD26" s="76">
        <v>0</v>
      </c>
      <c r="AE26" s="76">
        <v>0</v>
      </c>
      <c r="AF26" s="76">
        <f t="shared" si="0"/>
        <v>0</v>
      </c>
      <c r="AG26" s="76" t="s">
        <v>94</v>
      </c>
      <c r="AH26" s="117" t="s">
        <v>94</v>
      </c>
    </row>
    <row r="27" spans="1:34" ht="47.25">
      <c r="A27" s="30" t="s">
        <v>143</v>
      </c>
      <c r="B27" s="31" t="s">
        <v>279</v>
      </c>
      <c r="C27" s="63" t="s">
        <v>93</v>
      </c>
      <c r="D27" s="149" t="s">
        <v>94</v>
      </c>
      <c r="E27" s="76">
        <v>0</v>
      </c>
      <c r="F27" s="76">
        <v>0</v>
      </c>
      <c r="G27" s="76">
        <v>0</v>
      </c>
      <c r="H27" s="76" t="s">
        <v>94</v>
      </c>
      <c r="I27" s="117" t="s">
        <v>94</v>
      </c>
      <c r="J27" s="76">
        <v>0</v>
      </c>
      <c r="K27" s="76">
        <v>0</v>
      </c>
      <c r="L27" s="76">
        <v>0</v>
      </c>
      <c r="M27" s="76" t="s">
        <v>94</v>
      </c>
      <c r="N27" s="117" t="s">
        <v>94</v>
      </c>
      <c r="O27" s="76">
        <v>0</v>
      </c>
      <c r="P27" s="76">
        <v>0</v>
      </c>
      <c r="Q27" s="76">
        <v>0</v>
      </c>
      <c r="R27" s="76" t="s">
        <v>94</v>
      </c>
      <c r="S27" s="117" t="s">
        <v>94</v>
      </c>
      <c r="T27" s="76">
        <v>0</v>
      </c>
      <c r="U27" s="76">
        <v>0</v>
      </c>
      <c r="V27" s="76">
        <v>0</v>
      </c>
      <c r="W27" s="76" t="s">
        <v>94</v>
      </c>
      <c r="X27" s="117" t="s">
        <v>94</v>
      </c>
      <c r="Y27" s="76">
        <v>0</v>
      </c>
      <c r="Z27" s="76">
        <v>0</v>
      </c>
      <c r="AA27" s="76">
        <v>0</v>
      </c>
      <c r="AB27" s="76" t="s">
        <v>94</v>
      </c>
      <c r="AC27" s="117" t="s">
        <v>94</v>
      </c>
      <c r="AD27" s="76">
        <v>0</v>
      </c>
      <c r="AE27" s="76">
        <v>0</v>
      </c>
      <c r="AF27" s="76">
        <f t="shared" si="0"/>
        <v>0</v>
      </c>
      <c r="AG27" s="76" t="s">
        <v>94</v>
      </c>
      <c r="AH27" s="117" t="s">
        <v>94</v>
      </c>
    </row>
    <row r="28" spans="1:34" ht="78.75">
      <c r="A28" s="30" t="s">
        <v>160</v>
      </c>
      <c r="B28" s="35" t="s">
        <v>131</v>
      </c>
      <c r="C28" s="63" t="s">
        <v>93</v>
      </c>
      <c r="D28" s="149" t="s">
        <v>94</v>
      </c>
      <c r="E28" s="76">
        <v>0</v>
      </c>
      <c r="F28" s="76">
        <v>0</v>
      </c>
      <c r="G28" s="76">
        <v>0</v>
      </c>
      <c r="H28" s="76" t="s">
        <v>94</v>
      </c>
      <c r="I28" s="117" t="s">
        <v>94</v>
      </c>
      <c r="J28" s="76">
        <v>0</v>
      </c>
      <c r="K28" s="76">
        <v>0</v>
      </c>
      <c r="L28" s="76">
        <v>0</v>
      </c>
      <c r="M28" s="76" t="s">
        <v>94</v>
      </c>
      <c r="N28" s="117" t="s">
        <v>94</v>
      </c>
      <c r="O28" s="76">
        <v>0</v>
      </c>
      <c r="P28" s="76">
        <v>0</v>
      </c>
      <c r="Q28" s="76">
        <v>0</v>
      </c>
      <c r="R28" s="76" t="s">
        <v>94</v>
      </c>
      <c r="S28" s="117" t="s">
        <v>94</v>
      </c>
      <c r="T28" s="76">
        <v>0</v>
      </c>
      <c r="U28" s="76">
        <v>0</v>
      </c>
      <c r="V28" s="76">
        <v>0</v>
      </c>
      <c r="W28" s="76" t="s">
        <v>94</v>
      </c>
      <c r="X28" s="117" t="s">
        <v>94</v>
      </c>
      <c r="Y28" s="76">
        <v>0</v>
      </c>
      <c r="Z28" s="76">
        <v>0</v>
      </c>
      <c r="AA28" s="76">
        <v>0</v>
      </c>
      <c r="AB28" s="76" t="s">
        <v>94</v>
      </c>
      <c r="AC28" s="117" t="s">
        <v>94</v>
      </c>
      <c r="AD28" s="76">
        <v>0</v>
      </c>
      <c r="AE28" s="76">
        <v>0</v>
      </c>
      <c r="AF28" s="76">
        <f t="shared" si="0"/>
        <v>0</v>
      </c>
      <c r="AG28" s="76" t="s">
        <v>94</v>
      </c>
      <c r="AH28" s="117" t="s">
        <v>94</v>
      </c>
    </row>
    <row r="29" spans="1:34" ht="94.5">
      <c r="A29" s="30" t="s">
        <v>163</v>
      </c>
      <c r="B29" s="31" t="s">
        <v>282</v>
      </c>
      <c r="C29" s="63" t="s">
        <v>93</v>
      </c>
      <c r="D29" s="149" t="s">
        <v>94</v>
      </c>
      <c r="E29" s="76">
        <v>0</v>
      </c>
      <c r="F29" s="76">
        <v>0</v>
      </c>
      <c r="G29" s="76">
        <v>0</v>
      </c>
      <c r="H29" s="76" t="s">
        <v>94</v>
      </c>
      <c r="I29" s="117" t="s">
        <v>94</v>
      </c>
      <c r="J29" s="76">
        <v>0</v>
      </c>
      <c r="K29" s="76">
        <v>0</v>
      </c>
      <c r="L29" s="76">
        <v>0</v>
      </c>
      <c r="M29" s="76" t="s">
        <v>94</v>
      </c>
      <c r="N29" s="117" t="s">
        <v>94</v>
      </c>
      <c r="O29" s="76">
        <v>0</v>
      </c>
      <c r="P29" s="76">
        <v>0</v>
      </c>
      <c r="Q29" s="76">
        <v>0</v>
      </c>
      <c r="R29" s="76" t="s">
        <v>94</v>
      </c>
      <c r="S29" s="117" t="s">
        <v>94</v>
      </c>
      <c r="T29" s="76">
        <v>0</v>
      </c>
      <c r="U29" s="76">
        <v>0</v>
      </c>
      <c r="V29" s="76">
        <v>0</v>
      </c>
      <c r="W29" s="76" t="s">
        <v>94</v>
      </c>
      <c r="X29" s="117" t="s">
        <v>94</v>
      </c>
      <c r="Y29" s="76">
        <v>0</v>
      </c>
      <c r="Z29" s="76">
        <v>0</v>
      </c>
      <c r="AA29" s="76">
        <v>0</v>
      </c>
      <c r="AB29" s="76" t="s">
        <v>94</v>
      </c>
      <c r="AC29" s="117" t="s">
        <v>94</v>
      </c>
      <c r="AD29" s="76">
        <v>0</v>
      </c>
      <c r="AE29" s="76">
        <v>0</v>
      </c>
      <c r="AF29" s="76">
        <f t="shared" si="0"/>
        <v>0</v>
      </c>
      <c r="AG29" s="76" t="s">
        <v>94</v>
      </c>
      <c r="AH29" s="117" t="s">
        <v>94</v>
      </c>
    </row>
    <row r="30" spans="1:34" ht="78.75">
      <c r="A30" s="30" t="s">
        <v>166</v>
      </c>
      <c r="B30" s="35" t="s">
        <v>140</v>
      </c>
      <c r="C30" s="63" t="s">
        <v>93</v>
      </c>
      <c r="D30" s="149" t="s">
        <v>94</v>
      </c>
      <c r="E30" s="76">
        <v>0</v>
      </c>
      <c r="F30" s="76">
        <v>0</v>
      </c>
      <c r="G30" s="76">
        <v>0</v>
      </c>
      <c r="H30" s="76" t="s">
        <v>94</v>
      </c>
      <c r="I30" s="117" t="s">
        <v>94</v>
      </c>
      <c r="J30" s="76">
        <v>0</v>
      </c>
      <c r="K30" s="76">
        <v>0</v>
      </c>
      <c r="L30" s="76">
        <v>0</v>
      </c>
      <c r="M30" s="76" t="s">
        <v>94</v>
      </c>
      <c r="N30" s="117" t="s">
        <v>94</v>
      </c>
      <c r="O30" s="76">
        <v>0</v>
      </c>
      <c r="P30" s="76">
        <v>0</v>
      </c>
      <c r="Q30" s="76">
        <v>0</v>
      </c>
      <c r="R30" s="76" t="s">
        <v>94</v>
      </c>
      <c r="S30" s="117" t="s">
        <v>94</v>
      </c>
      <c r="T30" s="76">
        <v>0</v>
      </c>
      <c r="U30" s="76">
        <v>0</v>
      </c>
      <c r="V30" s="76">
        <v>0</v>
      </c>
      <c r="W30" s="76" t="s">
        <v>94</v>
      </c>
      <c r="X30" s="117" t="s">
        <v>94</v>
      </c>
      <c r="Y30" s="76">
        <v>0</v>
      </c>
      <c r="Z30" s="76">
        <v>0</v>
      </c>
      <c r="AA30" s="76">
        <v>0</v>
      </c>
      <c r="AB30" s="76" t="s">
        <v>94</v>
      </c>
      <c r="AC30" s="117" t="s">
        <v>94</v>
      </c>
      <c r="AD30" s="76">
        <v>0</v>
      </c>
      <c r="AE30" s="76">
        <v>0</v>
      </c>
      <c r="AF30" s="76">
        <f t="shared" si="0"/>
        <v>0</v>
      </c>
      <c r="AG30" s="76" t="s">
        <v>94</v>
      </c>
      <c r="AH30" s="117" t="s">
        <v>94</v>
      </c>
    </row>
    <row r="31" spans="1:34" ht="78.75">
      <c r="A31" s="30" t="s">
        <v>177</v>
      </c>
      <c r="B31" s="35" t="s">
        <v>144</v>
      </c>
      <c r="C31" s="63" t="s">
        <v>93</v>
      </c>
      <c r="D31" s="149" t="s">
        <v>94</v>
      </c>
      <c r="E31" s="76">
        <v>0</v>
      </c>
      <c r="F31" s="76">
        <v>0</v>
      </c>
      <c r="G31" s="76">
        <v>0</v>
      </c>
      <c r="H31" s="76" t="s">
        <v>94</v>
      </c>
      <c r="I31" s="117" t="s">
        <v>94</v>
      </c>
      <c r="J31" s="76">
        <v>0</v>
      </c>
      <c r="K31" s="76">
        <v>0</v>
      </c>
      <c r="L31" s="76">
        <v>0</v>
      </c>
      <c r="M31" s="76" t="s">
        <v>94</v>
      </c>
      <c r="N31" s="117" t="s">
        <v>94</v>
      </c>
      <c r="O31" s="76">
        <v>0</v>
      </c>
      <c r="P31" s="76">
        <v>0</v>
      </c>
      <c r="Q31" s="76">
        <v>0</v>
      </c>
      <c r="R31" s="76" t="s">
        <v>94</v>
      </c>
      <c r="S31" s="117" t="s">
        <v>94</v>
      </c>
      <c r="T31" s="76">
        <v>0</v>
      </c>
      <c r="U31" s="76">
        <v>0</v>
      </c>
      <c r="V31" s="76">
        <v>0</v>
      </c>
      <c r="W31" s="76" t="s">
        <v>94</v>
      </c>
      <c r="X31" s="117" t="s">
        <v>94</v>
      </c>
      <c r="Y31" s="76">
        <v>0</v>
      </c>
      <c r="Z31" s="76">
        <v>0</v>
      </c>
      <c r="AA31" s="76">
        <v>0</v>
      </c>
      <c r="AB31" s="76" t="s">
        <v>94</v>
      </c>
      <c r="AC31" s="117" t="s">
        <v>94</v>
      </c>
      <c r="AD31" s="76">
        <v>0</v>
      </c>
      <c r="AE31" s="76">
        <v>0</v>
      </c>
      <c r="AF31" s="76">
        <f t="shared" si="0"/>
        <v>0</v>
      </c>
      <c r="AG31" s="76" t="s">
        <v>94</v>
      </c>
      <c r="AH31" s="117" t="s">
        <v>94</v>
      </c>
    </row>
    <row r="32" spans="1:34" ht="63">
      <c r="A32" s="30" t="s">
        <v>179</v>
      </c>
      <c r="B32" s="31" t="s">
        <v>285</v>
      </c>
      <c r="C32" s="63" t="s">
        <v>93</v>
      </c>
      <c r="D32" s="149" t="s">
        <v>94</v>
      </c>
      <c r="E32" s="76">
        <v>0</v>
      </c>
      <c r="F32" s="76">
        <v>0</v>
      </c>
      <c r="G32" s="76">
        <v>0</v>
      </c>
      <c r="H32" s="76" t="s">
        <v>94</v>
      </c>
      <c r="I32" s="117" t="s">
        <v>94</v>
      </c>
      <c r="J32" s="76">
        <v>0</v>
      </c>
      <c r="K32" s="76">
        <v>0</v>
      </c>
      <c r="L32" s="76">
        <v>0</v>
      </c>
      <c r="M32" s="76" t="s">
        <v>94</v>
      </c>
      <c r="N32" s="117" t="s">
        <v>94</v>
      </c>
      <c r="O32" s="76">
        <v>0</v>
      </c>
      <c r="P32" s="76">
        <v>0</v>
      </c>
      <c r="Q32" s="76">
        <v>0</v>
      </c>
      <c r="R32" s="76" t="s">
        <v>94</v>
      </c>
      <c r="S32" s="117" t="s">
        <v>94</v>
      </c>
      <c r="T32" s="76">
        <v>0</v>
      </c>
      <c r="U32" s="76">
        <v>0</v>
      </c>
      <c r="V32" s="76">
        <v>2.475</v>
      </c>
      <c r="W32" s="76" t="s">
        <v>94</v>
      </c>
      <c r="X32" s="117" t="s">
        <v>94</v>
      </c>
      <c r="Y32" s="76">
        <v>0</v>
      </c>
      <c r="Z32" s="76">
        <v>0</v>
      </c>
      <c r="AA32" s="76">
        <v>0</v>
      </c>
      <c r="AB32" s="76" t="s">
        <v>94</v>
      </c>
      <c r="AC32" s="117" t="s">
        <v>94</v>
      </c>
      <c r="AD32" s="76">
        <v>0</v>
      </c>
      <c r="AE32" s="76">
        <v>0</v>
      </c>
      <c r="AF32" s="76">
        <f t="shared" si="0"/>
        <v>2.475</v>
      </c>
      <c r="AG32" s="76" t="s">
        <v>94</v>
      </c>
      <c r="AH32" s="117" t="s">
        <v>94</v>
      </c>
    </row>
    <row r="33" spans="1:34" ht="63">
      <c r="A33" s="30" t="s">
        <v>181</v>
      </c>
      <c r="B33" s="31" t="s">
        <v>288</v>
      </c>
      <c r="C33" s="63" t="s">
        <v>93</v>
      </c>
      <c r="D33" s="149" t="s">
        <v>94</v>
      </c>
      <c r="E33" s="76">
        <v>0</v>
      </c>
      <c r="F33" s="76">
        <v>0</v>
      </c>
      <c r="G33" s="76">
        <v>0</v>
      </c>
      <c r="H33" s="76" t="s">
        <v>94</v>
      </c>
      <c r="I33" s="117" t="s">
        <v>94</v>
      </c>
      <c r="J33" s="76">
        <v>0</v>
      </c>
      <c r="K33" s="76">
        <v>0</v>
      </c>
      <c r="L33" s="76">
        <v>0</v>
      </c>
      <c r="M33" s="76" t="s">
        <v>94</v>
      </c>
      <c r="N33" s="117" t="s">
        <v>94</v>
      </c>
      <c r="O33" s="76">
        <v>0</v>
      </c>
      <c r="P33" s="76">
        <v>0</v>
      </c>
      <c r="Q33" s="76">
        <v>0</v>
      </c>
      <c r="R33" s="76" t="s">
        <v>94</v>
      </c>
      <c r="S33" s="117" t="s">
        <v>94</v>
      </c>
      <c r="T33" s="76">
        <v>0</v>
      </c>
      <c r="U33" s="76">
        <v>0</v>
      </c>
      <c r="V33" s="76">
        <v>3.131</v>
      </c>
      <c r="W33" s="76" t="s">
        <v>94</v>
      </c>
      <c r="X33" s="117" t="s">
        <v>94</v>
      </c>
      <c r="Y33" s="76">
        <v>0</v>
      </c>
      <c r="Z33" s="76">
        <v>0</v>
      </c>
      <c r="AA33" s="76">
        <v>0</v>
      </c>
      <c r="AB33" s="76" t="s">
        <v>94</v>
      </c>
      <c r="AC33" s="117" t="s">
        <v>94</v>
      </c>
      <c r="AD33" s="76">
        <v>0</v>
      </c>
      <c r="AE33" s="76">
        <v>0</v>
      </c>
      <c r="AF33" s="76">
        <f t="shared" si="0"/>
        <v>3.131</v>
      </c>
      <c r="AG33" s="76" t="s">
        <v>94</v>
      </c>
      <c r="AH33" s="117" t="s">
        <v>94</v>
      </c>
    </row>
    <row r="34" spans="1:34" ht="63">
      <c r="A34" s="30" t="s">
        <v>287</v>
      </c>
      <c r="B34" s="35" t="s">
        <v>167</v>
      </c>
      <c r="C34" s="63" t="s">
        <v>93</v>
      </c>
      <c r="D34" s="149" t="s">
        <v>94</v>
      </c>
      <c r="E34" s="76">
        <v>0</v>
      </c>
      <c r="F34" s="76">
        <v>0</v>
      </c>
      <c r="G34" s="76">
        <v>0</v>
      </c>
      <c r="H34" s="76" t="s">
        <v>94</v>
      </c>
      <c r="I34" s="117" t="s">
        <v>94</v>
      </c>
      <c r="J34" s="76">
        <v>0</v>
      </c>
      <c r="K34" s="76">
        <v>0</v>
      </c>
      <c r="L34" s="76">
        <v>0</v>
      </c>
      <c r="M34" s="76" t="s">
        <v>94</v>
      </c>
      <c r="N34" s="117" t="s">
        <v>94</v>
      </c>
      <c r="O34" s="76">
        <v>0</v>
      </c>
      <c r="P34" s="76">
        <v>0</v>
      </c>
      <c r="Q34" s="76">
        <v>0</v>
      </c>
      <c r="R34" s="76" t="s">
        <v>94</v>
      </c>
      <c r="S34" s="117" t="s">
        <v>94</v>
      </c>
      <c r="T34" s="76">
        <v>0</v>
      </c>
      <c r="U34" s="76">
        <v>0</v>
      </c>
      <c r="V34" s="76">
        <v>3.65</v>
      </c>
      <c r="W34" s="76" t="s">
        <v>94</v>
      </c>
      <c r="X34" s="117" t="s">
        <v>94</v>
      </c>
      <c r="Y34" s="76">
        <v>0</v>
      </c>
      <c r="Z34" s="76">
        <v>0</v>
      </c>
      <c r="AA34" s="76">
        <v>0</v>
      </c>
      <c r="AB34" s="76" t="s">
        <v>94</v>
      </c>
      <c r="AC34" s="117" t="s">
        <v>94</v>
      </c>
      <c r="AD34" s="76">
        <v>0</v>
      </c>
      <c r="AE34" s="76">
        <v>0</v>
      </c>
      <c r="AF34" s="76">
        <f t="shared" si="0"/>
        <v>3.65</v>
      </c>
      <c r="AG34" s="76" t="s">
        <v>94</v>
      </c>
      <c r="AH34" s="117" t="s">
        <v>94</v>
      </c>
    </row>
    <row r="35" spans="1:34" ht="63">
      <c r="A35" s="30" t="s">
        <v>290</v>
      </c>
      <c r="B35" s="31" t="s">
        <v>291</v>
      </c>
      <c r="C35" s="63" t="s">
        <v>93</v>
      </c>
      <c r="D35" s="149" t="s">
        <v>94</v>
      </c>
      <c r="E35" s="76">
        <v>0</v>
      </c>
      <c r="F35" s="76">
        <v>0</v>
      </c>
      <c r="G35" s="76">
        <v>0</v>
      </c>
      <c r="H35" s="76" t="s">
        <v>94</v>
      </c>
      <c r="I35" s="117" t="s">
        <v>94</v>
      </c>
      <c r="J35" s="76">
        <v>0</v>
      </c>
      <c r="K35" s="76">
        <v>0</v>
      </c>
      <c r="L35" s="76">
        <v>0</v>
      </c>
      <c r="M35" s="76" t="s">
        <v>94</v>
      </c>
      <c r="N35" s="117" t="s">
        <v>94</v>
      </c>
      <c r="O35" s="76">
        <v>0</v>
      </c>
      <c r="P35" s="76">
        <v>0</v>
      </c>
      <c r="Q35" s="76">
        <v>0</v>
      </c>
      <c r="R35" s="76" t="s">
        <v>94</v>
      </c>
      <c r="S35" s="117" t="s">
        <v>94</v>
      </c>
      <c r="T35" s="76">
        <v>0</v>
      </c>
      <c r="U35" s="76">
        <v>0</v>
      </c>
      <c r="V35" s="76">
        <v>1.9020000000000001</v>
      </c>
      <c r="W35" s="76" t="s">
        <v>94</v>
      </c>
      <c r="X35" s="117" t="s">
        <v>94</v>
      </c>
      <c r="Y35" s="76">
        <v>0</v>
      </c>
      <c r="Z35" s="76">
        <v>0</v>
      </c>
      <c r="AA35" s="76">
        <v>0</v>
      </c>
      <c r="AB35" s="76" t="s">
        <v>94</v>
      </c>
      <c r="AC35" s="117" t="s">
        <v>94</v>
      </c>
      <c r="AD35" s="76">
        <v>0</v>
      </c>
      <c r="AE35" s="76">
        <v>0</v>
      </c>
      <c r="AF35" s="76">
        <f t="shared" si="0"/>
        <v>1.9020000000000001</v>
      </c>
      <c r="AG35" s="76" t="s">
        <v>94</v>
      </c>
      <c r="AH35" s="117" t="s">
        <v>94</v>
      </c>
    </row>
    <row r="36" spans="1:34" ht="78.75">
      <c r="A36" s="30" t="s">
        <v>293</v>
      </c>
      <c r="B36" s="35" t="s">
        <v>161</v>
      </c>
      <c r="C36" s="63" t="s">
        <v>93</v>
      </c>
      <c r="D36" s="149" t="s">
        <v>94</v>
      </c>
      <c r="E36" s="76">
        <v>0</v>
      </c>
      <c r="F36" s="76">
        <v>0</v>
      </c>
      <c r="G36" s="76">
        <v>0</v>
      </c>
      <c r="H36" s="76" t="s">
        <v>94</v>
      </c>
      <c r="I36" s="117" t="s">
        <v>94</v>
      </c>
      <c r="J36" s="76">
        <v>0</v>
      </c>
      <c r="K36" s="76">
        <v>0</v>
      </c>
      <c r="L36" s="76">
        <v>0</v>
      </c>
      <c r="M36" s="76" t="s">
        <v>94</v>
      </c>
      <c r="N36" s="117" t="s">
        <v>94</v>
      </c>
      <c r="O36" s="76">
        <v>0</v>
      </c>
      <c r="P36" s="76">
        <v>0</v>
      </c>
      <c r="Q36" s="76">
        <v>0</v>
      </c>
      <c r="R36" s="76" t="s">
        <v>94</v>
      </c>
      <c r="S36" s="117" t="s">
        <v>94</v>
      </c>
      <c r="T36" s="76">
        <v>0</v>
      </c>
      <c r="U36" s="76">
        <v>0</v>
      </c>
      <c r="V36" s="76">
        <v>1.639</v>
      </c>
      <c r="W36" s="76" t="s">
        <v>94</v>
      </c>
      <c r="X36" s="117" t="s">
        <v>94</v>
      </c>
      <c r="Y36" s="76">
        <v>0</v>
      </c>
      <c r="Z36" s="76">
        <v>0</v>
      </c>
      <c r="AA36" s="76">
        <v>0</v>
      </c>
      <c r="AB36" s="76" t="s">
        <v>94</v>
      </c>
      <c r="AC36" s="117" t="s">
        <v>94</v>
      </c>
      <c r="AD36" s="76">
        <v>0</v>
      </c>
      <c r="AE36" s="76">
        <v>0</v>
      </c>
      <c r="AF36" s="76">
        <f t="shared" si="0"/>
        <v>1.639</v>
      </c>
      <c r="AG36" s="76" t="s">
        <v>94</v>
      </c>
      <c r="AH36" s="117" t="s">
        <v>94</v>
      </c>
    </row>
    <row r="37" spans="1:34" ht="47.25">
      <c r="A37" s="30" t="s">
        <v>296</v>
      </c>
      <c r="B37" s="35" t="s">
        <v>164</v>
      </c>
      <c r="C37" s="63" t="s">
        <v>93</v>
      </c>
      <c r="D37" s="149" t="s">
        <v>94</v>
      </c>
      <c r="E37" s="76">
        <v>0</v>
      </c>
      <c r="F37" s="76">
        <v>0</v>
      </c>
      <c r="G37" s="76">
        <v>0</v>
      </c>
      <c r="H37" s="76" t="s">
        <v>94</v>
      </c>
      <c r="I37" s="117" t="s">
        <v>94</v>
      </c>
      <c r="J37" s="76">
        <v>0</v>
      </c>
      <c r="K37" s="76">
        <v>0</v>
      </c>
      <c r="L37" s="76">
        <v>0</v>
      </c>
      <c r="M37" s="76" t="s">
        <v>94</v>
      </c>
      <c r="N37" s="117" t="s">
        <v>94</v>
      </c>
      <c r="O37" s="76">
        <v>0</v>
      </c>
      <c r="P37" s="76">
        <v>0</v>
      </c>
      <c r="Q37" s="76">
        <v>0</v>
      </c>
      <c r="R37" s="76" t="s">
        <v>94</v>
      </c>
      <c r="S37" s="117" t="s">
        <v>94</v>
      </c>
      <c r="T37" s="76">
        <v>0</v>
      </c>
      <c r="U37" s="76">
        <v>0</v>
      </c>
      <c r="V37" s="76">
        <v>1.244</v>
      </c>
      <c r="W37" s="76" t="s">
        <v>94</v>
      </c>
      <c r="X37" s="117" t="s">
        <v>94</v>
      </c>
      <c r="Y37" s="76">
        <v>0</v>
      </c>
      <c r="Z37" s="76">
        <v>0</v>
      </c>
      <c r="AA37" s="76">
        <v>0</v>
      </c>
      <c r="AB37" s="76" t="s">
        <v>94</v>
      </c>
      <c r="AC37" s="117" t="s">
        <v>94</v>
      </c>
      <c r="AD37" s="76">
        <v>0</v>
      </c>
      <c r="AE37" s="76">
        <v>0</v>
      </c>
      <c r="AF37" s="76">
        <f t="shared" si="0"/>
        <v>1.244</v>
      </c>
      <c r="AG37" s="76" t="s">
        <v>94</v>
      </c>
      <c r="AH37" s="117" t="s">
        <v>94</v>
      </c>
    </row>
    <row r="38" spans="1:34" ht="63">
      <c r="A38" s="30" t="s">
        <v>297</v>
      </c>
      <c r="B38" s="31" t="s">
        <v>294</v>
      </c>
      <c r="C38" s="63" t="s">
        <v>93</v>
      </c>
      <c r="D38" s="149" t="s">
        <v>94</v>
      </c>
      <c r="E38" s="76">
        <v>0</v>
      </c>
      <c r="F38" s="76">
        <v>0</v>
      </c>
      <c r="G38" s="76">
        <v>0</v>
      </c>
      <c r="H38" s="76" t="s">
        <v>94</v>
      </c>
      <c r="I38" s="117" t="s">
        <v>94</v>
      </c>
      <c r="J38" s="76">
        <v>0</v>
      </c>
      <c r="K38" s="76">
        <v>0</v>
      </c>
      <c r="L38" s="76">
        <v>0</v>
      </c>
      <c r="M38" s="76" t="s">
        <v>94</v>
      </c>
      <c r="N38" s="117" t="s">
        <v>94</v>
      </c>
      <c r="O38" s="76">
        <v>0</v>
      </c>
      <c r="P38" s="76">
        <v>0</v>
      </c>
      <c r="Q38" s="76">
        <v>0</v>
      </c>
      <c r="R38" s="76" t="s">
        <v>94</v>
      </c>
      <c r="S38" s="117" t="s">
        <v>94</v>
      </c>
      <c r="T38" s="76">
        <v>0</v>
      </c>
      <c r="U38" s="76">
        <v>0</v>
      </c>
      <c r="V38" s="76">
        <v>2.447</v>
      </c>
      <c r="W38" s="76" t="s">
        <v>94</v>
      </c>
      <c r="X38" s="117" t="s">
        <v>94</v>
      </c>
      <c r="Y38" s="76">
        <v>0</v>
      </c>
      <c r="Z38" s="76">
        <v>0</v>
      </c>
      <c r="AA38" s="76">
        <v>0</v>
      </c>
      <c r="AB38" s="76" t="s">
        <v>94</v>
      </c>
      <c r="AC38" s="117" t="s">
        <v>94</v>
      </c>
      <c r="AD38" s="76">
        <v>0</v>
      </c>
      <c r="AE38" s="76">
        <v>0</v>
      </c>
      <c r="AF38" s="76">
        <f t="shared" si="0"/>
        <v>2.447</v>
      </c>
      <c r="AG38" s="76" t="s">
        <v>94</v>
      </c>
      <c r="AH38" s="117" t="s">
        <v>94</v>
      </c>
    </row>
    <row r="39" spans="1:34" ht="63">
      <c r="A39" s="30" t="s">
        <v>298</v>
      </c>
      <c r="B39" s="31" t="s">
        <v>300</v>
      </c>
      <c r="C39" s="63" t="s">
        <v>93</v>
      </c>
      <c r="D39" s="149" t="s">
        <v>94</v>
      </c>
      <c r="E39" s="76">
        <v>0</v>
      </c>
      <c r="F39" s="76">
        <v>0</v>
      </c>
      <c r="G39" s="76">
        <v>0</v>
      </c>
      <c r="H39" s="76" t="s">
        <v>94</v>
      </c>
      <c r="I39" s="117" t="s">
        <v>94</v>
      </c>
      <c r="J39" s="76">
        <v>0</v>
      </c>
      <c r="K39" s="76">
        <v>0</v>
      </c>
      <c r="L39" s="76">
        <v>0</v>
      </c>
      <c r="M39" s="76" t="s">
        <v>94</v>
      </c>
      <c r="N39" s="117" t="s">
        <v>94</v>
      </c>
      <c r="O39" s="76">
        <v>0</v>
      </c>
      <c r="P39" s="76">
        <v>0</v>
      </c>
      <c r="Q39" s="76">
        <v>0</v>
      </c>
      <c r="R39" s="76" t="s">
        <v>94</v>
      </c>
      <c r="S39" s="117" t="s">
        <v>94</v>
      </c>
      <c r="T39" s="76">
        <v>0</v>
      </c>
      <c r="U39" s="76">
        <v>0</v>
      </c>
      <c r="V39" s="76">
        <v>0</v>
      </c>
      <c r="W39" s="76" t="s">
        <v>94</v>
      </c>
      <c r="X39" s="117" t="s">
        <v>94</v>
      </c>
      <c r="Y39" s="76">
        <v>0</v>
      </c>
      <c r="Z39" s="76">
        <v>0</v>
      </c>
      <c r="AA39" s="76">
        <v>2.017</v>
      </c>
      <c r="AB39" s="76" t="s">
        <v>94</v>
      </c>
      <c r="AC39" s="117" t="s">
        <v>94</v>
      </c>
      <c r="AD39" s="76">
        <v>0</v>
      </c>
      <c r="AE39" s="76">
        <v>0</v>
      </c>
      <c r="AF39" s="76">
        <f t="shared" si="0"/>
        <v>2.017</v>
      </c>
      <c r="AG39" s="76" t="s">
        <v>94</v>
      </c>
      <c r="AH39" s="117" t="s">
        <v>94</v>
      </c>
    </row>
    <row r="40" spans="1:34" ht="31.5">
      <c r="A40" s="30" t="s">
        <v>299</v>
      </c>
      <c r="B40" s="31" t="s">
        <v>302</v>
      </c>
      <c r="C40" s="63" t="s">
        <v>93</v>
      </c>
      <c r="D40" s="149" t="s">
        <v>94</v>
      </c>
      <c r="E40" s="76">
        <v>0</v>
      </c>
      <c r="F40" s="76">
        <v>0</v>
      </c>
      <c r="G40" s="76">
        <v>0</v>
      </c>
      <c r="H40" s="76" t="s">
        <v>94</v>
      </c>
      <c r="I40" s="117" t="s">
        <v>94</v>
      </c>
      <c r="J40" s="76">
        <v>0</v>
      </c>
      <c r="K40" s="76">
        <v>0</v>
      </c>
      <c r="L40" s="76">
        <v>0</v>
      </c>
      <c r="M40" s="76" t="s">
        <v>94</v>
      </c>
      <c r="N40" s="117" t="s">
        <v>94</v>
      </c>
      <c r="O40" s="76">
        <v>0</v>
      </c>
      <c r="P40" s="76">
        <v>0</v>
      </c>
      <c r="Q40" s="76">
        <v>0</v>
      </c>
      <c r="R40" s="76" t="s">
        <v>94</v>
      </c>
      <c r="S40" s="117" t="s">
        <v>94</v>
      </c>
      <c r="T40" s="76">
        <v>0</v>
      </c>
      <c r="U40" s="76">
        <v>0</v>
      </c>
      <c r="V40" s="76">
        <v>0</v>
      </c>
      <c r="W40" s="76" t="s">
        <v>94</v>
      </c>
      <c r="X40" s="117" t="s">
        <v>94</v>
      </c>
      <c r="Y40" s="76">
        <v>0</v>
      </c>
      <c r="Z40" s="76">
        <v>0</v>
      </c>
      <c r="AA40" s="76">
        <v>1.8</v>
      </c>
      <c r="AB40" s="76" t="s">
        <v>94</v>
      </c>
      <c r="AC40" s="117" t="s">
        <v>94</v>
      </c>
      <c r="AD40" s="76">
        <v>0</v>
      </c>
      <c r="AE40" s="76">
        <v>0</v>
      </c>
      <c r="AF40" s="76">
        <f t="shared" si="0"/>
        <v>1.8</v>
      </c>
      <c r="AG40" s="76" t="s">
        <v>94</v>
      </c>
      <c r="AH40" s="117" t="s">
        <v>94</v>
      </c>
    </row>
    <row r="41" spans="1:34" ht="31.5">
      <c r="A41" s="30" t="s">
        <v>301</v>
      </c>
      <c r="B41" s="31" t="s">
        <v>305</v>
      </c>
      <c r="C41" s="63" t="s">
        <v>93</v>
      </c>
      <c r="D41" s="149" t="s">
        <v>94</v>
      </c>
      <c r="E41" s="76">
        <v>0</v>
      </c>
      <c r="F41" s="76">
        <v>0</v>
      </c>
      <c r="G41" s="76">
        <v>0</v>
      </c>
      <c r="H41" s="76" t="s">
        <v>94</v>
      </c>
      <c r="I41" s="117" t="s">
        <v>94</v>
      </c>
      <c r="J41" s="76">
        <v>0</v>
      </c>
      <c r="K41" s="76">
        <v>0</v>
      </c>
      <c r="L41" s="76">
        <v>0</v>
      </c>
      <c r="M41" s="76" t="s">
        <v>94</v>
      </c>
      <c r="N41" s="117" t="s">
        <v>94</v>
      </c>
      <c r="O41" s="76">
        <v>0</v>
      </c>
      <c r="P41" s="76">
        <v>0</v>
      </c>
      <c r="Q41" s="76">
        <v>0</v>
      </c>
      <c r="R41" s="76" t="s">
        <v>94</v>
      </c>
      <c r="S41" s="117" t="s">
        <v>94</v>
      </c>
      <c r="T41" s="76">
        <v>0</v>
      </c>
      <c r="U41" s="76">
        <v>0</v>
      </c>
      <c r="V41" s="76">
        <v>0</v>
      </c>
      <c r="W41" s="76" t="s">
        <v>94</v>
      </c>
      <c r="X41" s="117" t="s">
        <v>94</v>
      </c>
      <c r="Y41" s="76">
        <v>0</v>
      </c>
      <c r="Z41" s="76">
        <v>0</v>
      </c>
      <c r="AA41" s="76">
        <v>2.04</v>
      </c>
      <c r="AB41" s="76" t="s">
        <v>94</v>
      </c>
      <c r="AC41" s="117" t="s">
        <v>94</v>
      </c>
      <c r="AD41" s="76">
        <v>0</v>
      </c>
      <c r="AE41" s="76">
        <v>0</v>
      </c>
      <c r="AF41" s="76">
        <f t="shared" si="0"/>
        <v>2.04</v>
      </c>
      <c r="AG41" s="76" t="s">
        <v>94</v>
      </c>
      <c r="AH41" s="117" t="s">
        <v>94</v>
      </c>
    </row>
    <row r="42" spans="1:34" ht="31.5">
      <c r="A42" s="30" t="s">
        <v>304</v>
      </c>
      <c r="B42" s="31" t="s">
        <v>307</v>
      </c>
      <c r="C42" s="63" t="s">
        <v>93</v>
      </c>
      <c r="D42" s="149" t="s">
        <v>94</v>
      </c>
      <c r="E42" s="76">
        <v>0</v>
      </c>
      <c r="F42" s="76">
        <v>0</v>
      </c>
      <c r="G42" s="76">
        <v>0</v>
      </c>
      <c r="H42" s="76" t="s">
        <v>94</v>
      </c>
      <c r="I42" s="117" t="s">
        <v>94</v>
      </c>
      <c r="J42" s="76">
        <v>0</v>
      </c>
      <c r="K42" s="76">
        <v>0</v>
      </c>
      <c r="L42" s="76">
        <v>0</v>
      </c>
      <c r="M42" s="76" t="s">
        <v>94</v>
      </c>
      <c r="N42" s="117" t="s">
        <v>94</v>
      </c>
      <c r="O42" s="76">
        <v>0</v>
      </c>
      <c r="P42" s="76">
        <v>0</v>
      </c>
      <c r="Q42" s="76">
        <v>0</v>
      </c>
      <c r="R42" s="76" t="s">
        <v>94</v>
      </c>
      <c r="S42" s="117" t="s">
        <v>94</v>
      </c>
      <c r="T42" s="76">
        <v>0</v>
      </c>
      <c r="U42" s="76">
        <v>0</v>
      </c>
      <c r="V42" s="76">
        <v>0</v>
      </c>
      <c r="W42" s="76" t="s">
        <v>94</v>
      </c>
      <c r="X42" s="117" t="s">
        <v>94</v>
      </c>
      <c r="Y42" s="76">
        <v>0</v>
      </c>
      <c r="Z42" s="76">
        <v>0</v>
      </c>
      <c r="AA42" s="76">
        <v>2.21</v>
      </c>
      <c r="AB42" s="76" t="s">
        <v>94</v>
      </c>
      <c r="AC42" s="117" t="s">
        <v>94</v>
      </c>
      <c r="AD42" s="76">
        <v>0</v>
      </c>
      <c r="AE42" s="76">
        <v>0</v>
      </c>
      <c r="AF42" s="76">
        <f t="shared" si="0"/>
        <v>2.21</v>
      </c>
      <c r="AG42" s="76" t="s">
        <v>94</v>
      </c>
      <c r="AH42" s="117" t="s">
        <v>94</v>
      </c>
    </row>
    <row r="43" spans="1:34" ht="47.25">
      <c r="A43" s="118" t="s">
        <v>306</v>
      </c>
      <c r="B43" s="39" t="s">
        <v>584</v>
      </c>
      <c r="C43" s="63" t="s">
        <v>93</v>
      </c>
      <c r="D43" s="149" t="s">
        <v>94</v>
      </c>
      <c r="E43" s="76">
        <v>0</v>
      </c>
      <c r="F43" s="76">
        <v>0</v>
      </c>
      <c r="G43" s="76">
        <v>0</v>
      </c>
      <c r="H43" s="76" t="s">
        <v>94</v>
      </c>
      <c r="I43" s="117" t="s">
        <v>94</v>
      </c>
      <c r="J43" s="76">
        <v>0</v>
      </c>
      <c r="K43" s="76">
        <v>0</v>
      </c>
      <c r="L43" s="76">
        <v>0</v>
      </c>
      <c r="M43" s="76" t="s">
        <v>94</v>
      </c>
      <c r="N43" s="117" t="s">
        <v>94</v>
      </c>
      <c r="O43" s="76">
        <v>0</v>
      </c>
      <c r="P43" s="76">
        <v>0</v>
      </c>
      <c r="Q43" s="76">
        <v>0</v>
      </c>
      <c r="R43" s="76" t="s">
        <v>94</v>
      </c>
      <c r="S43" s="117" t="s">
        <v>94</v>
      </c>
      <c r="T43" s="76">
        <v>0</v>
      </c>
      <c r="U43" s="76">
        <v>0</v>
      </c>
      <c r="V43" s="76">
        <v>0</v>
      </c>
      <c r="W43" s="76" t="s">
        <v>94</v>
      </c>
      <c r="X43" s="117" t="s">
        <v>94</v>
      </c>
      <c r="Y43" s="76">
        <v>0</v>
      </c>
      <c r="Z43" s="76">
        <v>0</v>
      </c>
      <c r="AA43" s="76">
        <v>1.86</v>
      </c>
      <c r="AB43" s="76" t="s">
        <v>94</v>
      </c>
      <c r="AC43" s="117" t="s">
        <v>94</v>
      </c>
      <c r="AD43" s="76">
        <v>0</v>
      </c>
      <c r="AE43" s="76">
        <v>0</v>
      </c>
      <c r="AF43" s="76">
        <f t="shared" si="0"/>
        <v>1.86</v>
      </c>
      <c r="AG43" s="76" t="s">
        <v>94</v>
      </c>
      <c r="AH43" s="117" t="s">
        <v>94</v>
      </c>
    </row>
    <row r="44" spans="1:34" ht="63">
      <c r="A44" s="30" t="s">
        <v>308</v>
      </c>
      <c r="B44" s="35" t="s">
        <v>175</v>
      </c>
      <c r="C44" s="63" t="s">
        <v>93</v>
      </c>
      <c r="D44" s="149" t="s">
        <v>94</v>
      </c>
      <c r="E44" s="76">
        <v>0</v>
      </c>
      <c r="F44" s="76">
        <v>0</v>
      </c>
      <c r="G44" s="76">
        <v>0</v>
      </c>
      <c r="H44" s="76" t="s">
        <v>94</v>
      </c>
      <c r="I44" s="117" t="s">
        <v>94</v>
      </c>
      <c r="J44" s="76">
        <v>0</v>
      </c>
      <c r="K44" s="76">
        <v>0</v>
      </c>
      <c r="L44" s="76">
        <v>0</v>
      </c>
      <c r="M44" s="76" t="s">
        <v>94</v>
      </c>
      <c r="N44" s="117" t="s">
        <v>94</v>
      </c>
      <c r="O44" s="76">
        <v>0</v>
      </c>
      <c r="P44" s="76">
        <v>0</v>
      </c>
      <c r="Q44" s="76">
        <v>0</v>
      </c>
      <c r="R44" s="76" t="s">
        <v>94</v>
      </c>
      <c r="S44" s="117" t="s">
        <v>94</v>
      </c>
      <c r="T44" s="76">
        <v>0</v>
      </c>
      <c r="U44" s="76">
        <v>0</v>
      </c>
      <c r="V44" s="76">
        <v>0</v>
      </c>
      <c r="W44" s="76" t="s">
        <v>94</v>
      </c>
      <c r="X44" s="117" t="s">
        <v>94</v>
      </c>
      <c r="Y44" s="76">
        <v>0</v>
      </c>
      <c r="Z44" s="76">
        <v>0</v>
      </c>
      <c r="AA44" s="76">
        <v>5.061</v>
      </c>
      <c r="AB44" s="76" t="s">
        <v>94</v>
      </c>
      <c r="AC44" s="117" t="s">
        <v>94</v>
      </c>
      <c r="AD44" s="76">
        <v>0</v>
      </c>
      <c r="AE44" s="76">
        <v>0</v>
      </c>
      <c r="AF44" s="76">
        <f t="shared" si="0"/>
        <v>5.061</v>
      </c>
      <c r="AG44" s="76" t="s">
        <v>94</v>
      </c>
      <c r="AH44" s="117" t="s">
        <v>94</v>
      </c>
    </row>
    <row r="45" spans="1:34" ht="63">
      <c r="A45" s="30" t="s">
        <v>310</v>
      </c>
      <c r="B45" s="35" t="s">
        <v>176</v>
      </c>
      <c r="C45" s="63" t="s">
        <v>93</v>
      </c>
      <c r="D45" s="149" t="s">
        <v>94</v>
      </c>
      <c r="E45" s="76">
        <v>0</v>
      </c>
      <c r="F45" s="76">
        <v>0</v>
      </c>
      <c r="G45" s="76">
        <v>0</v>
      </c>
      <c r="H45" s="76" t="s">
        <v>94</v>
      </c>
      <c r="I45" s="117" t="s">
        <v>94</v>
      </c>
      <c r="J45" s="76">
        <v>0</v>
      </c>
      <c r="K45" s="76">
        <v>0</v>
      </c>
      <c r="L45" s="76">
        <v>0</v>
      </c>
      <c r="M45" s="76" t="s">
        <v>94</v>
      </c>
      <c r="N45" s="117" t="s">
        <v>94</v>
      </c>
      <c r="O45" s="76">
        <v>0</v>
      </c>
      <c r="P45" s="76">
        <v>0</v>
      </c>
      <c r="Q45" s="76">
        <v>0</v>
      </c>
      <c r="R45" s="76" t="s">
        <v>94</v>
      </c>
      <c r="S45" s="117" t="s">
        <v>94</v>
      </c>
      <c r="T45" s="76">
        <v>0</v>
      </c>
      <c r="U45" s="76">
        <v>0</v>
      </c>
      <c r="V45" s="76">
        <v>0</v>
      </c>
      <c r="W45" s="76" t="s">
        <v>94</v>
      </c>
      <c r="X45" s="117" t="s">
        <v>94</v>
      </c>
      <c r="Y45" s="76">
        <v>0</v>
      </c>
      <c r="Z45" s="76">
        <v>0</v>
      </c>
      <c r="AA45" s="76">
        <v>1.074</v>
      </c>
      <c r="AB45" s="76" t="s">
        <v>94</v>
      </c>
      <c r="AC45" s="117" t="s">
        <v>94</v>
      </c>
      <c r="AD45" s="76">
        <v>0</v>
      </c>
      <c r="AE45" s="76">
        <v>0</v>
      </c>
      <c r="AF45" s="76">
        <f t="shared" si="0"/>
        <v>1.074</v>
      </c>
      <c r="AG45" s="76" t="s">
        <v>94</v>
      </c>
      <c r="AH45" s="117" t="s">
        <v>94</v>
      </c>
    </row>
    <row r="46" spans="1:34" ht="47.25">
      <c r="A46" s="30" t="s">
        <v>312</v>
      </c>
      <c r="B46" s="35" t="s">
        <v>178</v>
      </c>
      <c r="C46" s="63" t="s">
        <v>93</v>
      </c>
      <c r="D46" s="149" t="s">
        <v>94</v>
      </c>
      <c r="E46" s="76">
        <v>0</v>
      </c>
      <c r="F46" s="76">
        <v>0</v>
      </c>
      <c r="G46" s="76">
        <v>0</v>
      </c>
      <c r="H46" s="76" t="s">
        <v>94</v>
      </c>
      <c r="I46" s="117" t="s">
        <v>94</v>
      </c>
      <c r="J46" s="76">
        <v>0</v>
      </c>
      <c r="K46" s="76">
        <v>0</v>
      </c>
      <c r="L46" s="76">
        <v>0</v>
      </c>
      <c r="M46" s="76" t="s">
        <v>94</v>
      </c>
      <c r="N46" s="117" t="s">
        <v>94</v>
      </c>
      <c r="O46" s="76">
        <v>0</v>
      </c>
      <c r="P46" s="76">
        <v>0</v>
      </c>
      <c r="Q46" s="76">
        <v>0</v>
      </c>
      <c r="R46" s="76" t="s">
        <v>94</v>
      </c>
      <c r="S46" s="117" t="s">
        <v>94</v>
      </c>
      <c r="T46" s="76">
        <v>0</v>
      </c>
      <c r="U46" s="76">
        <v>0</v>
      </c>
      <c r="V46" s="76">
        <v>0</v>
      </c>
      <c r="W46" s="76" t="s">
        <v>94</v>
      </c>
      <c r="X46" s="117" t="s">
        <v>94</v>
      </c>
      <c r="Y46" s="76">
        <v>0</v>
      </c>
      <c r="Z46" s="76">
        <v>0</v>
      </c>
      <c r="AA46" s="76">
        <v>0.9590000000000001</v>
      </c>
      <c r="AB46" s="76" t="s">
        <v>94</v>
      </c>
      <c r="AC46" s="117" t="s">
        <v>94</v>
      </c>
      <c r="AD46" s="76">
        <v>0</v>
      </c>
      <c r="AE46" s="76">
        <v>0</v>
      </c>
      <c r="AF46" s="76">
        <f t="shared" si="0"/>
        <v>0.9590000000000001</v>
      </c>
      <c r="AG46" s="76" t="s">
        <v>94</v>
      </c>
      <c r="AH46" s="117" t="s">
        <v>94</v>
      </c>
    </row>
    <row r="47" spans="1:34" ht="63">
      <c r="A47" s="30" t="s">
        <v>314</v>
      </c>
      <c r="B47" s="35" t="s">
        <v>180</v>
      </c>
      <c r="C47" s="63" t="s">
        <v>93</v>
      </c>
      <c r="D47" s="149" t="s">
        <v>94</v>
      </c>
      <c r="E47" s="76">
        <v>0</v>
      </c>
      <c r="F47" s="76">
        <v>0</v>
      </c>
      <c r="G47" s="76">
        <v>0</v>
      </c>
      <c r="H47" s="76" t="s">
        <v>94</v>
      </c>
      <c r="I47" s="117" t="s">
        <v>94</v>
      </c>
      <c r="J47" s="76">
        <v>0</v>
      </c>
      <c r="K47" s="76">
        <v>0</v>
      </c>
      <c r="L47" s="76">
        <v>0</v>
      </c>
      <c r="M47" s="76" t="s">
        <v>94</v>
      </c>
      <c r="N47" s="117" t="s">
        <v>94</v>
      </c>
      <c r="O47" s="76">
        <v>0</v>
      </c>
      <c r="P47" s="76">
        <v>0</v>
      </c>
      <c r="Q47" s="76">
        <v>0</v>
      </c>
      <c r="R47" s="76" t="s">
        <v>94</v>
      </c>
      <c r="S47" s="117" t="s">
        <v>94</v>
      </c>
      <c r="T47" s="76">
        <v>0</v>
      </c>
      <c r="U47" s="76">
        <v>0</v>
      </c>
      <c r="V47" s="76">
        <v>0</v>
      </c>
      <c r="W47" s="76" t="s">
        <v>94</v>
      </c>
      <c r="X47" s="117" t="s">
        <v>94</v>
      </c>
      <c r="Y47" s="76">
        <v>0</v>
      </c>
      <c r="Z47" s="76">
        <v>0</v>
      </c>
      <c r="AA47" s="76">
        <v>2.376</v>
      </c>
      <c r="AB47" s="76" t="s">
        <v>94</v>
      </c>
      <c r="AC47" s="117" t="s">
        <v>94</v>
      </c>
      <c r="AD47" s="76">
        <v>0</v>
      </c>
      <c r="AE47" s="76">
        <v>0</v>
      </c>
      <c r="AF47" s="76">
        <f t="shared" si="0"/>
        <v>2.376</v>
      </c>
      <c r="AG47" s="76" t="s">
        <v>94</v>
      </c>
      <c r="AH47" s="117" t="s">
        <v>94</v>
      </c>
    </row>
    <row r="48" spans="1:34" ht="31.5">
      <c r="A48" s="30" t="s">
        <v>315</v>
      </c>
      <c r="B48" s="35" t="s">
        <v>182</v>
      </c>
      <c r="C48" s="63" t="s">
        <v>93</v>
      </c>
      <c r="D48" s="149" t="s">
        <v>94</v>
      </c>
      <c r="E48" s="76">
        <v>0</v>
      </c>
      <c r="F48" s="76">
        <v>0</v>
      </c>
      <c r="G48" s="76">
        <v>0</v>
      </c>
      <c r="H48" s="76" t="s">
        <v>94</v>
      </c>
      <c r="I48" s="117" t="s">
        <v>94</v>
      </c>
      <c r="J48" s="76">
        <v>0</v>
      </c>
      <c r="K48" s="76">
        <v>0</v>
      </c>
      <c r="L48" s="76">
        <v>0</v>
      </c>
      <c r="M48" s="76" t="s">
        <v>94</v>
      </c>
      <c r="N48" s="117" t="s">
        <v>94</v>
      </c>
      <c r="O48" s="76">
        <v>0</v>
      </c>
      <c r="P48" s="76">
        <v>0</v>
      </c>
      <c r="Q48" s="76">
        <v>0</v>
      </c>
      <c r="R48" s="76" t="s">
        <v>94</v>
      </c>
      <c r="S48" s="117" t="s">
        <v>94</v>
      </c>
      <c r="T48" s="76">
        <v>0</v>
      </c>
      <c r="U48" s="76">
        <v>0</v>
      </c>
      <c r="V48" s="76">
        <v>0</v>
      </c>
      <c r="W48" s="76" t="s">
        <v>94</v>
      </c>
      <c r="X48" s="117" t="s">
        <v>94</v>
      </c>
      <c r="Y48" s="76">
        <v>0</v>
      </c>
      <c r="Z48" s="76">
        <v>0</v>
      </c>
      <c r="AA48" s="76">
        <v>0.83</v>
      </c>
      <c r="AB48" s="76" t="s">
        <v>94</v>
      </c>
      <c r="AC48" s="117" t="s">
        <v>94</v>
      </c>
      <c r="AD48" s="76">
        <v>0</v>
      </c>
      <c r="AE48" s="76">
        <v>0</v>
      </c>
      <c r="AF48" s="76">
        <f t="shared" si="0"/>
        <v>0.83</v>
      </c>
      <c r="AG48" s="76" t="s">
        <v>94</v>
      </c>
      <c r="AH48" s="117" t="s">
        <v>94</v>
      </c>
    </row>
    <row r="49" spans="1:34" ht="47.25">
      <c r="A49" s="15" t="s">
        <v>114</v>
      </c>
      <c r="B49" s="25" t="s">
        <v>115</v>
      </c>
      <c r="C49" s="63" t="s">
        <v>93</v>
      </c>
      <c r="D49" s="149" t="s">
        <v>94</v>
      </c>
      <c r="E49" s="76">
        <v>0</v>
      </c>
      <c r="F49" s="76">
        <v>0</v>
      </c>
      <c r="G49" s="76">
        <v>0</v>
      </c>
      <c r="H49" s="76" t="s">
        <v>94</v>
      </c>
      <c r="I49" s="117" t="s">
        <v>94</v>
      </c>
      <c r="J49" s="76">
        <v>0</v>
      </c>
      <c r="K49" s="76">
        <v>0</v>
      </c>
      <c r="L49" s="76">
        <v>0</v>
      </c>
      <c r="M49" s="76" t="s">
        <v>94</v>
      </c>
      <c r="N49" s="117" t="s">
        <v>94</v>
      </c>
      <c r="O49" s="76">
        <v>0</v>
      </c>
      <c r="P49" s="76">
        <v>0</v>
      </c>
      <c r="Q49" s="76">
        <v>0</v>
      </c>
      <c r="R49" s="76" t="s">
        <v>94</v>
      </c>
      <c r="S49" s="117" t="s">
        <v>94</v>
      </c>
      <c r="T49" s="76">
        <v>0</v>
      </c>
      <c r="U49" s="76">
        <v>0</v>
      </c>
      <c r="V49" s="76">
        <v>0</v>
      </c>
      <c r="W49" s="76" t="s">
        <v>94</v>
      </c>
      <c r="X49" s="117" t="s">
        <v>94</v>
      </c>
      <c r="Y49" s="76">
        <v>0</v>
      </c>
      <c r="Z49" s="76">
        <v>0</v>
      </c>
      <c r="AA49" s="76">
        <v>0</v>
      </c>
      <c r="AB49" s="76" t="s">
        <v>94</v>
      </c>
      <c r="AC49" s="117" t="s">
        <v>94</v>
      </c>
      <c r="AD49" s="76">
        <v>0</v>
      </c>
      <c r="AE49" s="76">
        <v>0</v>
      </c>
      <c r="AF49" s="76">
        <f t="shared" si="0"/>
        <v>0</v>
      </c>
      <c r="AG49" s="76" t="s">
        <v>94</v>
      </c>
      <c r="AH49" s="117" t="s">
        <v>94</v>
      </c>
    </row>
    <row r="50" spans="1:34" ht="47.25">
      <c r="A50" s="30" t="s">
        <v>116</v>
      </c>
      <c r="B50" s="31" t="s">
        <v>117</v>
      </c>
      <c r="C50" s="63" t="s">
        <v>93</v>
      </c>
      <c r="D50" s="149" t="s">
        <v>94</v>
      </c>
      <c r="E50" s="76">
        <v>0</v>
      </c>
      <c r="F50" s="76">
        <v>0</v>
      </c>
      <c r="G50" s="76">
        <v>0</v>
      </c>
      <c r="H50" s="76" t="s">
        <v>94</v>
      </c>
      <c r="I50" s="117" t="s">
        <v>94</v>
      </c>
      <c r="J50" s="76">
        <v>0</v>
      </c>
      <c r="K50" s="76">
        <v>0</v>
      </c>
      <c r="L50" s="76">
        <v>0</v>
      </c>
      <c r="M50" s="76" t="s">
        <v>94</v>
      </c>
      <c r="N50" s="117" t="s">
        <v>94</v>
      </c>
      <c r="O50" s="76">
        <v>0</v>
      </c>
      <c r="P50" s="76">
        <v>0</v>
      </c>
      <c r="Q50" s="76">
        <v>0</v>
      </c>
      <c r="R50" s="76" t="s">
        <v>94</v>
      </c>
      <c r="S50" s="117" t="s">
        <v>94</v>
      </c>
      <c r="T50" s="76">
        <v>0</v>
      </c>
      <c r="U50" s="76">
        <v>0</v>
      </c>
      <c r="V50" s="76">
        <v>0</v>
      </c>
      <c r="W50" s="76" t="s">
        <v>94</v>
      </c>
      <c r="X50" s="117" t="s">
        <v>94</v>
      </c>
      <c r="Y50" s="76">
        <v>0</v>
      </c>
      <c r="Z50" s="76">
        <v>0</v>
      </c>
      <c r="AA50" s="76">
        <v>0</v>
      </c>
      <c r="AB50" s="76" t="s">
        <v>94</v>
      </c>
      <c r="AC50" s="117" t="s">
        <v>94</v>
      </c>
      <c r="AD50" s="76">
        <v>0</v>
      </c>
      <c r="AE50" s="76">
        <v>0</v>
      </c>
      <c r="AF50" s="76">
        <f t="shared" si="0"/>
        <v>0</v>
      </c>
      <c r="AG50" s="76" t="s">
        <v>94</v>
      </c>
      <c r="AH50" s="117" t="s">
        <v>94</v>
      </c>
    </row>
    <row r="51" spans="1:34" ht="31.5">
      <c r="A51" s="30" t="s">
        <v>118</v>
      </c>
      <c r="B51" s="31" t="s">
        <v>521</v>
      </c>
      <c r="C51" s="63" t="s">
        <v>93</v>
      </c>
      <c r="D51" s="149" t="s">
        <v>94</v>
      </c>
      <c r="E51" s="76">
        <v>0</v>
      </c>
      <c r="F51" s="76">
        <v>0</v>
      </c>
      <c r="G51" s="76">
        <v>0</v>
      </c>
      <c r="H51" s="76" t="s">
        <v>94</v>
      </c>
      <c r="I51" s="117" t="s">
        <v>94</v>
      </c>
      <c r="J51" s="76">
        <v>0</v>
      </c>
      <c r="K51" s="76">
        <v>0</v>
      </c>
      <c r="L51" s="76">
        <v>0</v>
      </c>
      <c r="M51" s="76" t="s">
        <v>94</v>
      </c>
      <c r="N51" s="117" t="s">
        <v>94</v>
      </c>
      <c r="O51" s="76">
        <v>0</v>
      </c>
      <c r="P51" s="76">
        <v>0</v>
      </c>
      <c r="Q51" s="76">
        <v>0</v>
      </c>
      <c r="R51" s="76" t="s">
        <v>94</v>
      </c>
      <c r="S51" s="117" t="s">
        <v>94</v>
      </c>
      <c r="T51" s="76">
        <v>0</v>
      </c>
      <c r="U51" s="76">
        <v>0</v>
      </c>
      <c r="V51" s="76">
        <v>0</v>
      </c>
      <c r="W51" s="76" t="s">
        <v>94</v>
      </c>
      <c r="X51" s="117" t="s">
        <v>94</v>
      </c>
      <c r="Y51" s="76">
        <v>0</v>
      </c>
      <c r="Z51" s="76">
        <v>0</v>
      </c>
      <c r="AA51" s="76">
        <v>0</v>
      </c>
      <c r="AB51" s="76" t="s">
        <v>94</v>
      </c>
      <c r="AC51" s="117" t="s">
        <v>94</v>
      </c>
      <c r="AD51" s="76">
        <v>0</v>
      </c>
      <c r="AE51" s="76">
        <v>0</v>
      </c>
      <c r="AF51" s="76">
        <f t="shared" si="0"/>
        <v>0</v>
      </c>
      <c r="AG51" s="76" t="s">
        <v>94</v>
      </c>
      <c r="AH51" s="117" t="s">
        <v>94</v>
      </c>
    </row>
    <row r="52" spans="1:34" ht="47.25">
      <c r="A52" s="30" t="s">
        <v>318</v>
      </c>
      <c r="B52" s="31" t="s">
        <v>319</v>
      </c>
      <c r="C52" s="63" t="s">
        <v>93</v>
      </c>
      <c r="D52" s="149" t="s">
        <v>94</v>
      </c>
      <c r="E52" s="76">
        <v>0</v>
      </c>
      <c r="F52" s="76">
        <v>0</v>
      </c>
      <c r="G52" s="76">
        <v>0</v>
      </c>
      <c r="H52" s="76" t="s">
        <v>94</v>
      </c>
      <c r="I52" s="117" t="s">
        <v>94</v>
      </c>
      <c r="J52" s="76">
        <v>0</v>
      </c>
      <c r="K52" s="76">
        <v>0</v>
      </c>
      <c r="L52" s="76">
        <v>0</v>
      </c>
      <c r="M52" s="76" t="s">
        <v>94</v>
      </c>
      <c r="N52" s="117" t="s">
        <v>94</v>
      </c>
      <c r="O52" s="76">
        <v>0</v>
      </c>
      <c r="P52" s="76">
        <v>0</v>
      </c>
      <c r="Q52" s="76">
        <v>0</v>
      </c>
      <c r="R52" s="76" t="s">
        <v>94</v>
      </c>
      <c r="S52" s="117" t="s">
        <v>94</v>
      </c>
      <c r="T52" s="76">
        <v>0</v>
      </c>
      <c r="U52" s="76">
        <v>0</v>
      </c>
      <c r="V52" s="76">
        <v>0</v>
      </c>
      <c r="W52" s="76" t="s">
        <v>94</v>
      </c>
      <c r="X52" s="117" t="s">
        <v>94</v>
      </c>
      <c r="Y52" s="76">
        <v>0</v>
      </c>
      <c r="Z52" s="76">
        <v>0</v>
      </c>
      <c r="AA52" s="76">
        <v>0</v>
      </c>
      <c r="AB52" s="76" t="s">
        <v>94</v>
      </c>
      <c r="AC52" s="117" t="s">
        <v>94</v>
      </c>
      <c r="AD52" s="76">
        <v>0</v>
      </c>
      <c r="AE52" s="76">
        <v>0</v>
      </c>
      <c r="AF52" s="76">
        <f t="shared" si="0"/>
        <v>0</v>
      </c>
      <c r="AG52" s="76" t="s">
        <v>94</v>
      </c>
      <c r="AH52" s="117" t="s">
        <v>94</v>
      </c>
    </row>
    <row r="53" spans="1:34" ht="31.5">
      <c r="A53" s="30" t="s">
        <v>320</v>
      </c>
      <c r="B53" s="31" t="s">
        <v>321</v>
      </c>
      <c r="C53" s="63" t="s">
        <v>93</v>
      </c>
      <c r="D53" s="149" t="s">
        <v>94</v>
      </c>
      <c r="E53" s="76">
        <v>0</v>
      </c>
      <c r="F53" s="76">
        <v>0</v>
      </c>
      <c r="G53" s="76">
        <v>0</v>
      </c>
      <c r="H53" s="76" t="s">
        <v>94</v>
      </c>
      <c r="I53" s="117" t="s">
        <v>94</v>
      </c>
      <c r="J53" s="76">
        <v>0</v>
      </c>
      <c r="K53" s="76">
        <v>0</v>
      </c>
      <c r="L53" s="76">
        <v>0</v>
      </c>
      <c r="M53" s="76" t="s">
        <v>94</v>
      </c>
      <c r="N53" s="117" t="s">
        <v>94</v>
      </c>
      <c r="O53" s="76">
        <v>0</v>
      </c>
      <c r="P53" s="76">
        <v>0</v>
      </c>
      <c r="Q53" s="76">
        <v>0</v>
      </c>
      <c r="R53" s="76" t="s">
        <v>94</v>
      </c>
      <c r="S53" s="117" t="s">
        <v>94</v>
      </c>
      <c r="T53" s="76">
        <v>0</v>
      </c>
      <c r="U53" s="76">
        <v>0</v>
      </c>
      <c r="V53" s="76">
        <v>0</v>
      </c>
      <c r="W53" s="76" t="s">
        <v>94</v>
      </c>
      <c r="X53" s="117" t="s">
        <v>94</v>
      </c>
      <c r="Y53" s="76">
        <v>0</v>
      </c>
      <c r="Z53" s="76">
        <v>0</v>
      </c>
      <c r="AA53" s="76">
        <v>0</v>
      </c>
      <c r="AB53" s="76" t="s">
        <v>94</v>
      </c>
      <c r="AC53" s="117" t="s">
        <v>94</v>
      </c>
      <c r="AD53" s="76">
        <v>0</v>
      </c>
      <c r="AE53" s="76">
        <v>0</v>
      </c>
      <c r="AF53" s="76">
        <f t="shared" si="0"/>
        <v>0</v>
      </c>
      <c r="AG53" s="76" t="s">
        <v>94</v>
      </c>
      <c r="AH53" s="117" t="s">
        <v>94</v>
      </c>
    </row>
    <row r="54" spans="1:34" ht="31.5">
      <c r="A54" s="30" t="s">
        <v>322</v>
      </c>
      <c r="B54" s="31" t="s">
        <v>321</v>
      </c>
      <c r="C54" s="63" t="s">
        <v>93</v>
      </c>
      <c r="D54" s="149" t="s">
        <v>94</v>
      </c>
      <c r="E54" s="76">
        <v>0</v>
      </c>
      <c r="F54" s="76">
        <v>0</v>
      </c>
      <c r="G54" s="76">
        <v>0</v>
      </c>
      <c r="H54" s="76" t="s">
        <v>94</v>
      </c>
      <c r="I54" s="117" t="s">
        <v>94</v>
      </c>
      <c r="J54" s="76">
        <v>0</v>
      </c>
      <c r="K54" s="76">
        <v>0</v>
      </c>
      <c r="L54" s="76">
        <v>0</v>
      </c>
      <c r="M54" s="76" t="s">
        <v>94</v>
      </c>
      <c r="N54" s="117" t="s">
        <v>94</v>
      </c>
      <c r="O54" s="76">
        <v>0</v>
      </c>
      <c r="P54" s="76">
        <v>0</v>
      </c>
      <c r="Q54" s="76">
        <v>0</v>
      </c>
      <c r="R54" s="76" t="s">
        <v>94</v>
      </c>
      <c r="S54" s="117" t="s">
        <v>94</v>
      </c>
      <c r="T54" s="76">
        <v>0</v>
      </c>
      <c r="U54" s="76">
        <v>0</v>
      </c>
      <c r="V54" s="76">
        <v>0</v>
      </c>
      <c r="W54" s="76" t="s">
        <v>94</v>
      </c>
      <c r="X54" s="117" t="s">
        <v>94</v>
      </c>
      <c r="Y54" s="76">
        <v>0</v>
      </c>
      <c r="Z54" s="76">
        <v>0</v>
      </c>
      <c r="AA54" s="76">
        <v>0</v>
      </c>
      <c r="AB54" s="76" t="s">
        <v>94</v>
      </c>
      <c r="AC54" s="117" t="s">
        <v>94</v>
      </c>
      <c r="AD54" s="76">
        <v>0</v>
      </c>
      <c r="AE54" s="76">
        <v>0</v>
      </c>
      <c r="AF54" s="76">
        <f t="shared" si="0"/>
        <v>0</v>
      </c>
      <c r="AG54" s="76" t="s">
        <v>94</v>
      </c>
      <c r="AH54" s="117" t="s">
        <v>94</v>
      </c>
    </row>
    <row r="55" spans="1:34" s="126" customFormat="1" ht="31.5">
      <c r="A55" s="15" t="s">
        <v>120</v>
      </c>
      <c r="B55" s="25" t="s">
        <v>121</v>
      </c>
      <c r="C55" s="63" t="s">
        <v>93</v>
      </c>
      <c r="D55" s="149" t="s">
        <v>94</v>
      </c>
      <c r="E55" s="76">
        <v>0</v>
      </c>
      <c r="F55" s="76">
        <v>0</v>
      </c>
      <c r="G55" s="76">
        <v>0</v>
      </c>
      <c r="H55" s="76" t="s">
        <v>94</v>
      </c>
      <c r="I55" s="117" t="s">
        <v>94</v>
      </c>
      <c r="J55" s="76">
        <v>0</v>
      </c>
      <c r="K55" s="76">
        <v>0</v>
      </c>
      <c r="L55" s="76">
        <v>0</v>
      </c>
      <c r="M55" s="76" t="s">
        <v>94</v>
      </c>
      <c r="N55" s="117" t="s">
        <v>94</v>
      </c>
      <c r="O55" s="76">
        <v>0</v>
      </c>
      <c r="P55" s="76">
        <v>0</v>
      </c>
      <c r="Q55" s="76">
        <v>0</v>
      </c>
      <c r="R55" s="76" t="s">
        <v>94</v>
      </c>
      <c r="S55" s="117" t="s">
        <v>94</v>
      </c>
      <c r="T55" s="76">
        <v>0</v>
      </c>
      <c r="U55" s="76">
        <v>0</v>
      </c>
      <c r="V55" s="76">
        <v>0</v>
      </c>
      <c r="W55" s="76" t="s">
        <v>94</v>
      </c>
      <c r="X55" s="117" t="s">
        <v>94</v>
      </c>
      <c r="Y55" s="76">
        <v>0</v>
      </c>
      <c r="Z55" s="76">
        <v>0</v>
      </c>
      <c r="AA55" s="76">
        <v>0</v>
      </c>
      <c r="AB55" s="76" t="s">
        <v>94</v>
      </c>
      <c r="AC55" s="117" t="s">
        <v>94</v>
      </c>
      <c r="AD55" s="76">
        <v>0</v>
      </c>
      <c r="AE55" s="76">
        <v>0</v>
      </c>
      <c r="AF55" s="76">
        <f t="shared" si="0"/>
        <v>0</v>
      </c>
      <c r="AG55" s="76" t="s">
        <v>94</v>
      </c>
      <c r="AH55" s="117" t="s">
        <v>94</v>
      </c>
    </row>
    <row r="56" spans="1:34" ht="31.5">
      <c r="A56" s="30" t="s">
        <v>122</v>
      </c>
      <c r="B56" s="31" t="s">
        <v>123</v>
      </c>
      <c r="C56" s="63" t="s">
        <v>93</v>
      </c>
      <c r="D56" s="149" t="s">
        <v>94</v>
      </c>
      <c r="E56" s="76">
        <v>0</v>
      </c>
      <c r="F56" s="76">
        <v>0</v>
      </c>
      <c r="G56" s="76">
        <v>0</v>
      </c>
      <c r="H56" s="76" t="s">
        <v>94</v>
      </c>
      <c r="I56" s="117" t="s">
        <v>94</v>
      </c>
      <c r="J56" s="76">
        <v>0</v>
      </c>
      <c r="K56" s="76">
        <v>0</v>
      </c>
      <c r="L56" s="76">
        <v>0</v>
      </c>
      <c r="M56" s="76" t="s">
        <v>94</v>
      </c>
      <c r="N56" s="117" t="s">
        <v>94</v>
      </c>
      <c r="O56" s="76">
        <v>0</v>
      </c>
      <c r="P56" s="76">
        <v>0</v>
      </c>
      <c r="Q56" s="76">
        <v>0</v>
      </c>
      <c r="R56" s="76" t="s">
        <v>94</v>
      </c>
      <c r="S56" s="117" t="s">
        <v>94</v>
      </c>
      <c r="T56" s="76">
        <v>0</v>
      </c>
      <c r="U56" s="76">
        <v>0</v>
      </c>
      <c r="V56" s="76">
        <v>0</v>
      </c>
      <c r="W56" s="76" t="s">
        <v>94</v>
      </c>
      <c r="X56" s="117" t="s">
        <v>94</v>
      </c>
      <c r="Y56" s="76">
        <v>0</v>
      </c>
      <c r="Z56" s="76">
        <v>0</v>
      </c>
      <c r="AA56" s="76">
        <v>0</v>
      </c>
      <c r="AB56" s="76" t="s">
        <v>94</v>
      </c>
      <c r="AC56" s="117" t="s">
        <v>94</v>
      </c>
      <c r="AD56" s="76">
        <v>0</v>
      </c>
      <c r="AE56" s="76">
        <v>0</v>
      </c>
      <c r="AF56" s="76">
        <f t="shared" si="0"/>
        <v>0</v>
      </c>
      <c r="AG56" s="76" t="s">
        <v>94</v>
      </c>
      <c r="AH56" s="117" t="s">
        <v>94</v>
      </c>
    </row>
  </sheetData>
  <sheetProtection selectLockedCells="1" selectUnlockedCells="1"/>
  <autoFilter ref="A15:AH15"/>
  <mergeCells count="25">
    <mergeCell ref="T12:X12"/>
    <mergeCell ref="Y12:AC12"/>
    <mergeCell ref="AD12:AH12"/>
    <mergeCell ref="E13:I13"/>
    <mergeCell ref="J13:N13"/>
    <mergeCell ref="O13:S13"/>
    <mergeCell ref="T13:X13"/>
    <mergeCell ref="Y13:AC13"/>
    <mergeCell ref="AD13:AH13"/>
    <mergeCell ref="A9:AH9"/>
    <mergeCell ref="A10:N10"/>
    <mergeCell ref="A11:A14"/>
    <mergeCell ref="B11:B14"/>
    <mergeCell ref="C11:C14"/>
    <mergeCell ref="D11:D14"/>
    <mergeCell ref="E11:I12"/>
    <mergeCell ref="J11:AH11"/>
    <mergeCell ref="J12:N12"/>
    <mergeCell ref="O12:S12"/>
    <mergeCell ref="AF1:AH1"/>
    <mergeCell ref="AF2:AH2"/>
    <mergeCell ref="AF3:AH3"/>
    <mergeCell ref="A4:AH4"/>
    <mergeCell ref="A6:AH6"/>
    <mergeCell ref="A7:AH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8" r:id="rId1"/>
</worksheet>
</file>

<file path=xl/worksheets/sheet15.xml><?xml version="1.0" encoding="utf-8"?>
<worksheet xmlns="http://schemas.openxmlformats.org/spreadsheetml/2006/main" xmlns:r="http://schemas.openxmlformats.org/officeDocument/2006/relationships">
  <sheetPr>
    <tabColor indexed="21"/>
    <pageSetUpPr fitToPage="1"/>
  </sheetPr>
  <dimension ref="A1:I59"/>
  <sheetViews>
    <sheetView showGridLines="0" view="pageBreakPreview" zoomScale="70" zoomScaleSheetLayoutView="70" zoomScalePageLayoutView="0" workbookViewId="0" topLeftCell="A1">
      <selection activeCell="C29" sqref="C29"/>
    </sheetView>
  </sheetViews>
  <sheetFormatPr defaultColWidth="9.140625" defaultRowHeight="12.75"/>
  <cols>
    <col min="1" max="1" width="20.28125" style="112" customWidth="1"/>
    <col min="2" max="2" width="43.28125" style="112" customWidth="1"/>
    <col min="3" max="3" width="31.7109375" style="112" customWidth="1"/>
    <col min="4" max="4" width="32.28125" style="112" customWidth="1"/>
    <col min="5" max="6" width="34.00390625" style="112" customWidth="1"/>
    <col min="7" max="7" width="37.140625" style="112" customWidth="1"/>
    <col min="8" max="8" width="37.00390625" style="112" customWidth="1"/>
    <col min="9" max="9" width="46.28125" style="112" customWidth="1"/>
    <col min="10" max="16384" width="9.140625" style="112" customWidth="1"/>
  </cols>
  <sheetData>
    <row r="1" spans="7:9" ht="18.75">
      <c r="G1" s="402" t="s">
        <v>646</v>
      </c>
      <c r="H1" s="402"/>
      <c r="I1" s="402"/>
    </row>
    <row r="2" spans="7:9" ht="18.75">
      <c r="G2" s="402" t="s">
        <v>1</v>
      </c>
      <c r="H2" s="402"/>
      <c r="I2" s="402"/>
    </row>
    <row r="3" spans="7:9" ht="18.75">
      <c r="G3" s="402" t="s">
        <v>2</v>
      </c>
      <c r="H3" s="402"/>
      <c r="I3" s="402"/>
    </row>
    <row r="4" spans="1:9" ht="18.75">
      <c r="A4" s="406" t="s">
        <v>647</v>
      </c>
      <c r="B4" s="406"/>
      <c r="C4" s="406"/>
      <c r="D4" s="406"/>
      <c r="E4" s="406"/>
      <c r="F4" s="406"/>
      <c r="G4" s="406"/>
      <c r="H4" s="406"/>
      <c r="I4" s="406"/>
    </row>
    <row r="5" spans="1:9" ht="15.75">
      <c r="A5" s="152"/>
      <c r="B5" s="152"/>
      <c r="C5" s="152"/>
      <c r="D5" s="152"/>
      <c r="E5" s="152"/>
      <c r="F5" s="152"/>
      <c r="G5" s="152"/>
      <c r="H5" s="152"/>
      <c r="I5" s="152"/>
    </row>
    <row r="6" spans="1:9" ht="18.75">
      <c r="A6" s="404" t="s">
        <v>5</v>
      </c>
      <c r="B6" s="404"/>
      <c r="C6" s="404"/>
      <c r="D6" s="404"/>
      <c r="E6" s="404"/>
      <c r="F6" s="404"/>
      <c r="G6" s="404"/>
      <c r="H6" s="404"/>
      <c r="I6" s="404"/>
    </row>
    <row r="7" spans="1:9" ht="15.75">
      <c r="A7" s="442" t="s">
        <v>6</v>
      </c>
      <c r="B7" s="442"/>
      <c r="C7" s="442"/>
      <c r="D7" s="442"/>
      <c r="E7" s="442"/>
      <c r="F7" s="442"/>
      <c r="G7" s="442"/>
      <c r="H7" s="442"/>
      <c r="I7" s="442"/>
    </row>
    <row r="8" spans="1:9" ht="15.75">
      <c r="A8" s="14"/>
      <c r="B8" s="14"/>
      <c r="C8" s="14"/>
      <c r="D8" s="14"/>
      <c r="E8" s="14"/>
      <c r="F8" s="14"/>
      <c r="G8" s="14"/>
      <c r="H8" s="14"/>
      <c r="I8" s="14"/>
    </row>
    <row r="9" spans="1:9" ht="18.75">
      <c r="A9" s="441" t="s">
        <v>7</v>
      </c>
      <c r="B9" s="441"/>
      <c r="C9" s="441"/>
      <c r="D9" s="441"/>
      <c r="E9" s="441"/>
      <c r="F9" s="441"/>
      <c r="G9" s="441"/>
      <c r="H9" s="441"/>
      <c r="I9" s="441"/>
    </row>
    <row r="10" spans="1:9" ht="15.75">
      <c r="A10" s="153"/>
      <c r="B10" s="153"/>
      <c r="C10" s="153"/>
      <c r="D10" s="153"/>
      <c r="E10" s="153"/>
      <c r="F10" s="153"/>
      <c r="G10" s="153"/>
      <c r="H10" s="153"/>
      <c r="I10" s="153"/>
    </row>
    <row r="11" spans="1:9" ht="18.75">
      <c r="A11" s="406" t="s">
        <v>648</v>
      </c>
      <c r="B11" s="406"/>
      <c r="C11" s="406"/>
      <c r="D11" s="406"/>
      <c r="E11" s="406"/>
      <c r="F11" s="406"/>
      <c r="G11" s="406"/>
      <c r="H11" s="406"/>
      <c r="I11" s="406"/>
    </row>
    <row r="12" spans="1:9" ht="16.5" customHeight="1">
      <c r="A12" s="406" t="s">
        <v>649</v>
      </c>
      <c r="B12" s="406"/>
      <c r="C12" s="406"/>
      <c r="D12" s="406"/>
      <c r="E12" s="406"/>
      <c r="F12" s="406"/>
      <c r="G12" s="406"/>
      <c r="H12" s="406"/>
      <c r="I12" s="406"/>
    </row>
    <row r="13" spans="1:9" ht="18" customHeight="1">
      <c r="A13" s="443" t="s">
        <v>650</v>
      </c>
      <c r="B13" s="443"/>
      <c r="C13" s="443"/>
      <c r="D13" s="443"/>
      <c r="E13" s="443"/>
      <c r="F13" s="443"/>
      <c r="G13" s="443"/>
      <c r="H13" s="443"/>
      <c r="I13" s="443"/>
    </row>
    <row r="14" spans="1:9" ht="15.75">
      <c r="A14" s="428"/>
      <c r="B14" s="428"/>
      <c r="C14" s="428"/>
      <c r="D14" s="428"/>
      <c r="E14" s="428"/>
      <c r="F14" s="428"/>
      <c r="G14" s="428"/>
      <c r="H14" s="428"/>
      <c r="I14" s="151"/>
    </row>
    <row r="15" spans="1:9" ht="31.5" customHeight="1">
      <c r="A15" s="429" t="s">
        <v>10</v>
      </c>
      <c r="B15" s="429" t="s">
        <v>11</v>
      </c>
      <c r="C15" s="429" t="s">
        <v>12</v>
      </c>
      <c r="D15" s="429" t="s">
        <v>651</v>
      </c>
      <c r="E15" s="429"/>
      <c r="F15" s="429"/>
      <c r="G15" s="429"/>
      <c r="H15" s="429"/>
      <c r="I15" s="423" t="s">
        <v>652</v>
      </c>
    </row>
    <row r="16" spans="1:9" ht="15.75" customHeight="1">
      <c r="A16" s="429"/>
      <c r="B16" s="429"/>
      <c r="C16" s="429"/>
      <c r="D16" s="429" t="s">
        <v>653</v>
      </c>
      <c r="E16" s="429"/>
      <c r="F16" s="429"/>
      <c r="G16" s="429"/>
      <c r="H16" s="429"/>
      <c r="I16" s="423"/>
    </row>
    <row r="17" spans="1:9" ht="47.25" customHeight="1">
      <c r="A17" s="429"/>
      <c r="B17" s="429"/>
      <c r="C17" s="429"/>
      <c r="D17" s="135" t="s">
        <v>654</v>
      </c>
      <c r="E17" s="135" t="s">
        <v>655</v>
      </c>
      <c r="F17" s="135" t="s">
        <v>656</v>
      </c>
      <c r="G17" s="143" t="s">
        <v>657</v>
      </c>
      <c r="H17" s="143" t="s">
        <v>658</v>
      </c>
      <c r="I17" s="423"/>
    </row>
    <row r="18" spans="1:9" ht="15.75">
      <c r="A18" s="137">
        <v>1</v>
      </c>
      <c r="B18" s="137">
        <v>2</v>
      </c>
      <c r="C18" s="137">
        <v>3</v>
      </c>
      <c r="D18" s="137" t="s">
        <v>487</v>
      </c>
      <c r="E18" s="137" t="s">
        <v>488</v>
      </c>
      <c r="F18" s="137" t="s">
        <v>489</v>
      </c>
      <c r="G18" s="137" t="s">
        <v>490</v>
      </c>
      <c r="H18" s="137" t="s">
        <v>491</v>
      </c>
      <c r="I18" s="137" t="s">
        <v>515</v>
      </c>
    </row>
    <row r="19" spans="1:9" ht="31.5">
      <c r="A19" s="24">
        <v>0</v>
      </c>
      <c r="B19" s="25" t="s">
        <v>92</v>
      </c>
      <c r="C19" s="63" t="s">
        <v>93</v>
      </c>
      <c r="D19" s="76">
        <v>0</v>
      </c>
      <c r="E19" s="76">
        <v>0</v>
      </c>
      <c r="F19" s="76">
        <v>0</v>
      </c>
      <c r="G19" s="76">
        <v>0</v>
      </c>
      <c r="H19" s="76">
        <f>H20</f>
        <v>147279.09999999998</v>
      </c>
      <c r="I19" s="154" t="s">
        <v>94</v>
      </c>
    </row>
    <row r="20" spans="1:9" ht="31.5">
      <c r="A20" s="79" t="s">
        <v>95</v>
      </c>
      <c r="B20" s="33" t="s">
        <v>96</v>
      </c>
      <c r="C20" s="63"/>
      <c r="D20" s="76">
        <v>0</v>
      </c>
      <c r="E20" s="76">
        <v>0</v>
      </c>
      <c r="F20" s="76">
        <v>0</v>
      </c>
      <c r="G20" s="76">
        <v>0</v>
      </c>
      <c r="H20" s="76">
        <f>H23</f>
        <v>147279.09999999998</v>
      </c>
      <c r="I20" s="154" t="s">
        <v>94</v>
      </c>
    </row>
    <row r="21" spans="1:9" ht="31.5">
      <c r="A21" s="79" t="s">
        <v>97</v>
      </c>
      <c r="B21" s="33" t="s">
        <v>98</v>
      </c>
      <c r="C21" s="63"/>
      <c r="D21" s="76">
        <v>0</v>
      </c>
      <c r="E21" s="76">
        <v>0</v>
      </c>
      <c r="F21" s="76">
        <v>0</v>
      </c>
      <c r="G21" s="76">
        <v>0</v>
      </c>
      <c r="H21" s="76">
        <v>0</v>
      </c>
      <c r="I21" s="154" t="s">
        <v>94</v>
      </c>
    </row>
    <row r="22" spans="1:9" ht="31.5">
      <c r="A22" s="79" t="s">
        <v>99</v>
      </c>
      <c r="B22" s="33" t="s">
        <v>121</v>
      </c>
      <c r="C22" s="63"/>
      <c r="D22" s="76"/>
      <c r="E22" s="76"/>
      <c r="F22" s="76"/>
      <c r="G22" s="76"/>
      <c r="H22" s="76"/>
      <c r="I22" s="154"/>
    </row>
    <row r="23" spans="1:9" ht="15.75">
      <c r="A23" s="79">
        <v>1</v>
      </c>
      <c r="B23" s="33" t="s">
        <v>101</v>
      </c>
      <c r="C23" s="63"/>
      <c r="D23" s="76">
        <v>0</v>
      </c>
      <c r="E23" s="76">
        <v>0</v>
      </c>
      <c r="F23" s="76">
        <v>0</v>
      </c>
      <c r="G23" s="76">
        <v>0</v>
      </c>
      <c r="H23" s="76">
        <f>H25</f>
        <v>147279.09999999998</v>
      </c>
      <c r="I23" s="154" t="s">
        <v>94</v>
      </c>
    </row>
    <row r="24" spans="1:9" ht="47.25">
      <c r="A24" s="32" t="s">
        <v>102</v>
      </c>
      <c r="B24" s="33" t="s">
        <v>103</v>
      </c>
      <c r="C24" s="63"/>
      <c r="D24" s="76">
        <v>0</v>
      </c>
      <c r="E24" s="76">
        <v>0</v>
      </c>
      <c r="F24" s="76">
        <v>0</v>
      </c>
      <c r="G24" s="76">
        <v>0</v>
      </c>
      <c r="H24" s="76">
        <f>H23</f>
        <v>147279.09999999998</v>
      </c>
      <c r="I24" s="154" t="s">
        <v>94</v>
      </c>
    </row>
    <row r="25" spans="1:9" ht="47.25">
      <c r="A25" s="32" t="s">
        <v>104</v>
      </c>
      <c r="B25" s="33" t="s">
        <v>105</v>
      </c>
      <c r="C25" s="63"/>
      <c r="D25" s="76">
        <v>0</v>
      </c>
      <c r="E25" s="76">
        <v>0</v>
      </c>
      <c r="F25" s="76">
        <v>0</v>
      </c>
      <c r="G25" s="76">
        <v>0</v>
      </c>
      <c r="H25" s="76">
        <f>H26</f>
        <v>147279.09999999998</v>
      </c>
      <c r="I25" s="154" t="s">
        <v>94</v>
      </c>
    </row>
    <row r="26" spans="1:9" ht="31.5">
      <c r="A26" s="32" t="s">
        <v>106</v>
      </c>
      <c r="B26" s="33" t="s">
        <v>107</v>
      </c>
      <c r="C26" s="63"/>
      <c r="D26" s="76">
        <v>0</v>
      </c>
      <c r="E26" s="76">
        <v>0</v>
      </c>
      <c r="F26" s="76">
        <v>0</v>
      </c>
      <c r="G26" s="76">
        <v>0</v>
      </c>
      <c r="H26" s="76">
        <f>SUM(H27:H51)</f>
        <v>147279.09999999998</v>
      </c>
      <c r="I26" s="154" t="s">
        <v>94</v>
      </c>
    </row>
    <row r="27" spans="1:9" ht="47.25">
      <c r="A27" s="30" t="s">
        <v>108</v>
      </c>
      <c r="B27" s="31" t="s">
        <v>109</v>
      </c>
      <c r="C27" s="63" t="s">
        <v>93</v>
      </c>
      <c r="D27" s="76">
        <v>0</v>
      </c>
      <c r="E27" s="76">
        <v>0</v>
      </c>
      <c r="F27" s="76">
        <v>0</v>
      </c>
      <c r="G27" s="76">
        <v>0</v>
      </c>
      <c r="H27" s="76">
        <v>8697.17</v>
      </c>
      <c r="I27" s="154" t="s">
        <v>94</v>
      </c>
    </row>
    <row r="28" spans="1:9" ht="47.25">
      <c r="A28" s="30" t="s">
        <v>111</v>
      </c>
      <c r="B28" s="31" t="s">
        <v>112</v>
      </c>
      <c r="C28" s="63" t="s">
        <v>93</v>
      </c>
      <c r="D28" s="76">
        <v>0</v>
      </c>
      <c r="E28" s="76">
        <v>0</v>
      </c>
      <c r="F28" s="76">
        <v>0</v>
      </c>
      <c r="G28" s="76">
        <v>0</v>
      </c>
      <c r="H28" s="76">
        <v>9871.28</v>
      </c>
      <c r="I28" s="154" t="s">
        <v>94</v>
      </c>
    </row>
    <row r="29" spans="1:9" ht="78.75">
      <c r="A29" s="30" t="s">
        <v>130</v>
      </c>
      <c r="B29" s="31" t="s">
        <v>275</v>
      </c>
      <c r="C29" s="63" t="s">
        <v>93</v>
      </c>
      <c r="D29" s="76">
        <v>0</v>
      </c>
      <c r="E29" s="76">
        <v>0</v>
      </c>
      <c r="F29" s="76">
        <v>0</v>
      </c>
      <c r="G29" s="76">
        <v>0</v>
      </c>
      <c r="H29" s="76">
        <v>23851.98</v>
      </c>
      <c r="I29" s="154" t="s">
        <v>94</v>
      </c>
    </row>
    <row r="30" spans="1:9" ht="64.5" customHeight="1">
      <c r="A30" s="30" t="s">
        <v>143</v>
      </c>
      <c r="B30" s="31" t="s">
        <v>279</v>
      </c>
      <c r="C30" s="63" t="s">
        <v>93</v>
      </c>
      <c r="D30" s="76">
        <v>0</v>
      </c>
      <c r="E30" s="76">
        <v>0</v>
      </c>
      <c r="F30" s="76">
        <v>0</v>
      </c>
      <c r="G30" s="76">
        <v>0</v>
      </c>
      <c r="H30" s="76">
        <v>10032.18</v>
      </c>
      <c r="I30" s="154" t="s">
        <v>94</v>
      </c>
    </row>
    <row r="31" spans="1:9" ht="78.75">
      <c r="A31" s="30" t="s">
        <v>160</v>
      </c>
      <c r="B31" s="35" t="s">
        <v>131</v>
      </c>
      <c r="C31" s="63" t="s">
        <v>93</v>
      </c>
      <c r="D31" s="76">
        <v>0</v>
      </c>
      <c r="E31" s="76">
        <v>0</v>
      </c>
      <c r="F31" s="76">
        <v>0</v>
      </c>
      <c r="G31" s="76">
        <v>0</v>
      </c>
      <c r="H31" s="76">
        <v>0</v>
      </c>
      <c r="I31" s="154" t="s">
        <v>94</v>
      </c>
    </row>
    <row r="32" spans="1:9" ht="94.5">
      <c r="A32" s="30" t="s">
        <v>163</v>
      </c>
      <c r="B32" s="31" t="s">
        <v>282</v>
      </c>
      <c r="C32" s="63" t="s">
        <v>93</v>
      </c>
      <c r="D32" s="76">
        <v>0</v>
      </c>
      <c r="E32" s="76">
        <v>0</v>
      </c>
      <c r="F32" s="76">
        <v>0</v>
      </c>
      <c r="G32" s="76">
        <v>0</v>
      </c>
      <c r="H32" s="76">
        <v>19098.98</v>
      </c>
      <c r="I32" s="154" t="s">
        <v>94</v>
      </c>
    </row>
    <row r="33" spans="1:9" ht="52.5" customHeight="1">
      <c r="A33" s="118" t="s">
        <v>166</v>
      </c>
      <c r="B33" s="39" t="s">
        <v>584</v>
      </c>
      <c r="C33" s="67" t="s">
        <v>93</v>
      </c>
      <c r="D33" s="73">
        <v>0</v>
      </c>
      <c r="E33" s="73">
        <v>0</v>
      </c>
      <c r="F33" s="73">
        <v>0</v>
      </c>
      <c r="G33" s="73">
        <v>0</v>
      </c>
      <c r="H33" s="73">
        <v>8088.36</v>
      </c>
      <c r="I33" s="155" t="s">
        <v>94</v>
      </c>
    </row>
    <row r="34" spans="1:9" ht="78.75">
      <c r="A34" s="30" t="s">
        <v>177</v>
      </c>
      <c r="B34" s="35" t="s">
        <v>140</v>
      </c>
      <c r="C34" s="63" t="s">
        <v>93</v>
      </c>
      <c r="D34" s="76">
        <v>0</v>
      </c>
      <c r="E34" s="76">
        <v>0</v>
      </c>
      <c r="F34" s="76">
        <v>0</v>
      </c>
      <c r="G34" s="76">
        <v>0</v>
      </c>
      <c r="H34" s="76">
        <v>0</v>
      </c>
      <c r="I34" s="154" t="s">
        <v>94</v>
      </c>
    </row>
    <row r="35" spans="1:9" ht="78.75">
      <c r="A35" s="30" t="s">
        <v>179</v>
      </c>
      <c r="B35" s="35" t="s">
        <v>144</v>
      </c>
      <c r="C35" s="63" t="s">
        <v>93</v>
      </c>
      <c r="D35" s="76">
        <v>0</v>
      </c>
      <c r="E35" s="76">
        <v>0</v>
      </c>
      <c r="F35" s="76">
        <v>0</v>
      </c>
      <c r="G35" s="76">
        <v>0</v>
      </c>
      <c r="H35" s="76">
        <v>0</v>
      </c>
      <c r="I35" s="154" t="s">
        <v>94</v>
      </c>
    </row>
    <row r="36" spans="1:9" ht="63">
      <c r="A36" s="30" t="s">
        <v>181</v>
      </c>
      <c r="B36" s="31" t="s">
        <v>285</v>
      </c>
      <c r="C36" s="63" t="s">
        <v>93</v>
      </c>
      <c r="D36" s="76">
        <v>0</v>
      </c>
      <c r="E36" s="76">
        <v>0</v>
      </c>
      <c r="F36" s="76">
        <v>0</v>
      </c>
      <c r="G36" s="76">
        <v>0</v>
      </c>
      <c r="H36" s="76">
        <v>10672.7</v>
      </c>
      <c r="I36" s="154" t="s">
        <v>94</v>
      </c>
    </row>
    <row r="37" spans="1:9" ht="63">
      <c r="A37" s="30" t="s">
        <v>287</v>
      </c>
      <c r="B37" s="31" t="s">
        <v>288</v>
      </c>
      <c r="C37" s="63" t="s">
        <v>93</v>
      </c>
      <c r="D37" s="76">
        <v>0</v>
      </c>
      <c r="E37" s="76">
        <v>0</v>
      </c>
      <c r="F37" s="76">
        <v>0</v>
      </c>
      <c r="G37" s="76">
        <v>0</v>
      </c>
      <c r="H37" s="76">
        <v>13615.41</v>
      </c>
      <c r="I37" s="154" t="s">
        <v>94</v>
      </c>
    </row>
    <row r="38" spans="1:9" ht="63">
      <c r="A38" s="30" t="s">
        <v>290</v>
      </c>
      <c r="B38" s="35" t="s">
        <v>167</v>
      </c>
      <c r="C38" s="63" t="s">
        <v>93</v>
      </c>
      <c r="D38" s="76">
        <v>0</v>
      </c>
      <c r="E38" s="76">
        <v>0</v>
      </c>
      <c r="F38" s="76">
        <v>0</v>
      </c>
      <c r="G38" s="76">
        <v>0</v>
      </c>
      <c r="H38" s="76">
        <v>0</v>
      </c>
      <c r="I38" s="154" t="s">
        <v>94</v>
      </c>
    </row>
    <row r="39" spans="1:9" ht="63">
      <c r="A39" s="30" t="s">
        <v>293</v>
      </c>
      <c r="B39" s="31" t="s">
        <v>291</v>
      </c>
      <c r="C39" s="63" t="s">
        <v>93</v>
      </c>
      <c r="D39" s="76">
        <v>0</v>
      </c>
      <c r="E39" s="76">
        <v>0</v>
      </c>
      <c r="F39" s="76">
        <v>0</v>
      </c>
      <c r="G39" s="76">
        <v>0</v>
      </c>
      <c r="H39" s="76">
        <v>8271.01</v>
      </c>
      <c r="I39" s="154" t="s">
        <v>94</v>
      </c>
    </row>
    <row r="40" spans="1:9" ht="78.75">
      <c r="A40" s="30" t="s">
        <v>296</v>
      </c>
      <c r="B40" s="35" t="s">
        <v>161</v>
      </c>
      <c r="C40" s="63" t="s">
        <v>93</v>
      </c>
      <c r="D40" s="76">
        <v>0</v>
      </c>
      <c r="E40" s="76">
        <v>0</v>
      </c>
      <c r="F40" s="76">
        <v>0</v>
      </c>
      <c r="G40" s="76">
        <v>0</v>
      </c>
      <c r="H40" s="76">
        <v>0</v>
      </c>
      <c r="I40" s="154" t="s">
        <v>94</v>
      </c>
    </row>
    <row r="41" spans="1:9" ht="47.25">
      <c r="A41" s="30" t="s">
        <v>297</v>
      </c>
      <c r="B41" s="35" t="s">
        <v>164</v>
      </c>
      <c r="C41" s="63" t="s">
        <v>93</v>
      </c>
      <c r="D41" s="76">
        <v>0</v>
      </c>
      <c r="E41" s="76">
        <v>0</v>
      </c>
      <c r="F41" s="76">
        <v>0</v>
      </c>
      <c r="G41" s="76">
        <v>0</v>
      </c>
      <c r="H41" s="76">
        <v>0</v>
      </c>
      <c r="I41" s="154" t="s">
        <v>94</v>
      </c>
    </row>
    <row r="42" spans="1:9" ht="63">
      <c r="A42" s="30" t="s">
        <v>298</v>
      </c>
      <c r="B42" s="31" t="s">
        <v>294</v>
      </c>
      <c r="C42" s="63" t="s">
        <v>93</v>
      </c>
      <c r="D42" s="76">
        <v>0</v>
      </c>
      <c r="E42" s="76">
        <v>0</v>
      </c>
      <c r="F42" s="76">
        <v>0</v>
      </c>
      <c r="G42" s="76">
        <v>0</v>
      </c>
      <c r="H42" s="76">
        <v>0</v>
      </c>
      <c r="I42" s="154" t="s">
        <v>94</v>
      </c>
    </row>
    <row r="43" spans="1:9" ht="63">
      <c r="A43" s="30" t="s">
        <v>299</v>
      </c>
      <c r="B43" s="31" t="s">
        <v>300</v>
      </c>
      <c r="C43" s="63" t="s">
        <v>93</v>
      </c>
      <c r="D43" s="76">
        <v>0</v>
      </c>
      <c r="E43" s="76">
        <v>0</v>
      </c>
      <c r="F43" s="76">
        <v>0</v>
      </c>
      <c r="G43" s="76">
        <v>0</v>
      </c>
      <c r="H43" s="76">
        <v>8771.1</v>
      </c>
      <c r="I43" s="154" t="s">
        <v>94</v>
      </c>
    </row>
    <row r="44" spans="1:9" ht="31.5">
      <c r="A44" s="30" t="s">
        <v>301</v>
      </c>
      <c r="B44" s="31" t="s">
        <v>302</v>
      </c>
      <c r="C44" s="63" t="s">
        <v>93</v>
      </c>
      <c r="D44" s="76">
        <v>0</v>
      </c>
      <c r="E44" s="76">
        <v>0</v>
      </c>
      <c r="F44" s="76">
        <v>0</v>
      </c>
      <c r="G44" s="76">
        <v>0</v>
      </c>
      <c r="H44" s="76">
        <v>7827.45</v>
      </c>
      <c r="I44" s="154" t="s">
        <v>94</v>
      </c>
    </row>
    <row r="45" spans="1:9" ht="31.5">
      <c r="A45" s="30" t="s">
        <v>304</v>
      </c>
      <c r="B45" s="31" t="s">
        <v>305</v>
      </c>
      <c r="C45" s="63" t="s">
        <v>93</v>
      </c>
      <c r="D45" s="76">
        <v>0</v>
      </c>
      <c r="E45" s="76">
        <v>0</v>
      </c>
      <c r="F45" s="76">
        <v>0</v>
      </c>
      <c r="G45" s="76">
        <v>0</v>
      </c>
      <c r="H45" s="76">
        <v>8871.11</v>
      </c>
      <c r="I45" s="154" t="s">
        <v>94</v>
      </c>
    </row>
    <row r="46" spans="1:9" s="41" customFormat="1" ht="31.5">
      <c r="A46" s="30" t="s">
        <v>306</v>
      </c>
      <c r="B46" s="31" t="s">
        <v>307</v>
      </c>
      <c r="C46" s="63" t="s">
        <v>93</v>
      </c>
      <c r="D46" s="76">
        <v>0</v>
      </c>
      <c r="E46" s="76">
        <v>0</v>
      </c>
      <c r="F46" s="76">
        <v>0</v>
      </c>
      <c r="G46" s="76">
        <v>0</v>
      </c>
      <c r="H46" s="76">
        <v>9610.37</v>
      </c>
      <c r="I46" s="154" t="s">
        <v>94</v>
      </c>
    </row>
    <row r="47" spans="1:9" ht="63">
      <c r="A47" s="30" t="s">
        <v>308</v>
      </c>
      <c r="B47" s="35" t="s">
        <v>175</v>
      </c>
      <c r="C47" s="63" t="s">
        <v>93</v>
      </c>
      <c r="D47" s="76">
        <v>0</v>
      </c>
      <c r="E47" s="76">
        <v>0</v>
      </c>
      <c r="F47" s="76">
        <v>0</v>
      </c>
      <c r="G47" s="76">
        <v>0</v>
      </c>
      <c r="H47" s="76">
        <v>0</v>
      </c>
      <c r="I47" s="154" t="s">
        <v>94</v>
      </c>
    </row>
    <row r="48" spans="1:9" ht="63">
      <c r="A48" s="30" t="s">
        <v>310</v>
      </c>
      <c r="B48" s="35" t="s">
        <v>176</v>
      </c>
      <c r="C48" s="63" t="s">
        <v>93</v>
      </c>
      <c r="D48" s="76">
        <v>0</v>
      </c>
      <c r="E48" s="76">
        <v>0</v>
      </c>
      <c r="F48" s="76">
        <v>0</v>
      </c>
      <c r="G48" s="76">
        <v>0</v>
      </c>
      <c r="H48" s="76">
        <v>0</v>
      </c>
      <c r="I48" s="154" t="s">
        <v>94</v>
      </c>
    </row>
    <row r="49" spans="1:9" ht="47.25">
      <c r="A49" s="30" t="s">
        <v>312</v>
      </c>
      <c r="B49" s="35" t="s">
        <v>178</v>
      </c>
      <c r="C49" s="63" t="s">
        <v>93</v>
      </c>
      <c r="D49" s="76">
        <v>0</v>
      </c>
      <c r="E49" s="76">
        <v>0</v>
      </c>
      <c r="F49" s="76">
        <v>0</v>
      </c>
      <c r="G49" s="76">
        <v>0</v>
      </c>
      <c r="H49" s="76">
        <v>0</v>
      </c>
      <c r="I49" s="154" t="s">
        <v>94</v>
      </c>
    </row>
    <row r="50" spans="1:9" ht="63">
      <c r="A50" s="30" t="s">
        <v>314</v>
      </c>
      <c r="B50" s="35" t="s">
        <v>180</v>
      </c>
      <c r="C50" s="63" t="s">
        <v>93</v>
      </c>
      <c r="D50" s="76">
        <v>0</v>
      </c>
      <c r="E50" s="76">
        <v>0</v>
      </c>
      <c r="F50" s="76">
        <v>0</v>
      </c>
      <c r="G50" s="76">
        <v>0</v>
      </c>
      <c r="H50" s="76">
        <v>0</v>
      </c>
      <c r="I50" s="154" t="s">
        <v>94</v>
      </c>
    </row>
    <row r="51" spans="1:9" ht="31.5">
      <c r="A51" s="30" t="s">
        <v>315</v>
      </c>
      <c r="B51" s="35" t="s">
        <v>182</v>
      </c>
      <c r="C51" s="63" t="s">
        <v>93</v>
      </c>
      <c r="D51" s="76">
        <v>0</v>
      </c>
      <c r="E51" s="76">
        <v>0</v>
      </c>
      <c r="F51" s="76">
        <v>0</v>
      </c>
      <c r="G51" s="76">
        <v>0</v>
      </c>
      <c r="H51" s="76">
        <v>0</v>
      </c>
      <c r="I51" s="154" t="s">
        <v>94</v>
      </c>
    </row>
    <row r="52" spans="1:9" ht="47.25">
      <c r="A52" s="15" t="s">
        <v>114</v>
      </c>
      <c r="B52" s="25" t="s">
        <v>115</v>
      </c>
      <c r="C52" s="63" t="s">
        <v>93</v>
      </c>
      <c r="D52" s="76">
        <v>0</v>
      </c>
      <c r="E52" s="76">
        <v>0</v>
      </c>
      <c r="F52" s="76">
        <v>0</v>
      </c>
      <c r="G52" s="76">
        <v>0</v>
      </c>
      <c r="H52" s="76">
        <v>0</v>
      </c>
      <c r="I52" s="154" t="s">
        <v>94</v>
      </c>
    </row>
    <row r="53" spans="1:9" ht="47.25">
      <c r="A53" s="30" t="s">
        <v>116</v>
      </c>
      <c r="B53" s="31" t="s">
        <v>117</v>
      </c>
      <c r="C53" s="63" t="s">
        <v>93</v>
      </c>
      <c r="D53" s="76">
        <v>0</v>
      </c>
      <c r="E53" s="76">
        <v>0</v>
      </c>
      <c r="F53" s="76">
        <v>0</v>
      </c>
      <c r="G53" s="76">
        <v>0</v>
      </c>
      <c r="H53" s="76">
        <v>0</v>
      </c>
      <c r="I53" s="154" t="s">
        <v>94</v>
      </c>
    </row>
    <row r="54" spans="1:9" ht="31.5">
      <c r="A54" s="30" t="s">
        <v>118</v>
      </c>
      <c r="B54" s="31" t="s">
        <v>521</v>
      </c>
      <c r="C54" s="63" t="s">
        <v>93</v>
      </c>
      <c r="D54" s="76">
        <v>0</v>
      </c>
      <c r="E54" s="76">
        <v>0</v>
      </c>
      <c r="F54" s="76">
        <v>0</v>
      </c>
      <c r="G54" s="76">
        <v>0</v>
      </c>
      <c r="H54" s="76">
        <v>0</v>
      </c>
      <c r="I54" s="154" t="s">
        <v>94</v>
      </c>
    </row>
    <row r="55" spans="1:9" ht="47.25">
      <c r="A55" s="30" t="s">
        <v>318</v>
      </c>
      <c r="B55" s="31" t="s">
        <v>319</v>
      </c>
      <c r="C55" s="63" t="s">
        <v>93</v>
      </c>
      <c r="D55" s="76">
        <v>0</v>
      </c>
      <c r="E55" s="76">
        <v>0</v>
      </c>
      <c r="F55" s="76">
        <v>0</v>
      </c>
      <c r="G55" s="76">
        <v>0</v>
      </c>
      <c r="H55" s="76">
        <v>0</v>
      </c>
      <c r="I55" s="154" t="s">
        <v>94</v>
      </c>
    </row>
    <row r="56" spans="1:9" ht="31.5">
      <c r="A56" s="30" t="s">
        <v>320</v>
      </c>
      <c r="B56" s="31" t="s">
        <v>321</v>
      </c>
      <c r="C56" s="63" t="s">
        <v>93</v>
      </c>
      <c r="D56" s="76">
        <v>0</v>
      </c>
      <c r="E56" s="76">
        <v>0</v>
      </c>
      <c r="F56" s="76">
        <v>0</v>
      </c>
      <c r="G56" s="76">
        <v>0</v>
      </c>
      <c r="H56" s="76">
        <v>0</v>
      </c>
      <c r="I56" s="154" t="s">
        <v>94</v>
      </c>
    </row>
    <row r="57" spans="1:9" ht="31.5">
      <c r="A57" s="30" t="s">
        <v>322</v>
      </c>
      <c r="B57" s="31" t="s">
        <v>321</v>
      </c>
      <c r="C57" s="63" t="s">
        <v>93</v>
      </c>
      <c r="D57" s="76">
        <v>0</v>
      </c>
      <c r="E57" s="76">
        <v>0</v>
      </c>
      <c r="F57" s="76">
        <v>0</v>
      </c>
      <c r="G57" s="76">
        <v>0</v>
      </c>
      <c r="H57" s="76">
        <v>0</v>
      </c>
      <c r="I57" s="154" t="s">
        <v>94</v>
      </c>
    </row>
    <row r="58" spans="1:9" ht="31.5">
      <c r="A58" s="15" t="s">
        <v>120</v>
      </c>
      <c r="B58" s="25" t="s">
        <v>121</v>
      </c>
      <c r="C58" s="63" t="s">
        <v>93</v>
      </c>
      <c r="D58" s="76">
        <v>0</v>
      </c>
      <c r="E58" s="76">
        <v>0</v>
      </c>
      <c r="F58" s="76">
        <v>0</v>
      </c>
      <c r="G58" s="76">
        <v>0</v>
      </c>
      <c r="H58" s="76">
        <v>0</v>
      </c>
      <c r="I58" s="154" t="s">
        <v>94</v>
      </c>
    </row>
    <row r="59" spans="1:9" ht="31.5">
      <c r="A59" s="30" t="s">
        <v>122</v>
      </c>
      <c r="B59" s="31" t="s">
        <v>123</v>
      </c>
      <c r="C59" s="63" t="s">
        <v>93</v>
      </c>
      <c r="D59" s="76">
        <v>0</v>
      </c>
      <c r="E59" s="76">
        <v>0</v>
      </c>
      <c r="F59" s="76">
        <v>0</v>
      </c>
      <c r="G59" s="76">
        <v>0</v>
      </c>
      <c r="H59" s="76">
        <v>0</v>
      </c>
      <c r="I59" s="154" t="s">
        <v>94</v>
      </c>
    </row>
  </sheetData>
  <sheetProtection selectLockedCells="1" selectUnlockedCells="1"/>
  <autoFilter ref="A18:I18"/>
  <mergeCells count="17">
    <mergeCell ref="A12:I12"/>
    <mergeCell ref="A13:I13"/>
    <mergeCell ref="A14:H14"/>
    <mergeCell ref="A15:A17"/>
    <mergeCell ref="B15:B17"/>
    <mergeCell ref="C15:C17"/>
    <mergeCell ref="D15:H15"/>
    <mergeCell ref="I15:I17"/>
    <mergeCell ref="D16:H16"/>
    <mergeCell ref="A9:I9"/>
    <mergeCell ref="A11:I11"/>
    <mergeCell ref="G1:I1"/>
    <mergeCell ref="G2:I2"/>
    <mergeCell ref="G3:I3"/>
    <mergeCell ref="A4:I4"/>
    <mergeCell ref="A6:I6"/>
    <mergeCell ref="A7:I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V53"/>
  <sheetViews>
    <sheetView showGridLines="0" view="pageBreakPreview" zoomScale="70" zoomScaleSheetLayoutView="70" zoomScalePageLayoutView="0" workbookViewId="0" topLeftCell="E1">
      <selection activeCell="K50" sqref="K50"/>
    </sheetView>
  </sheetViews>
  <sheetFormatPr defaultColWidth="17.421875" defaultRowHeight="12.75"/>
  <cols>
    <col min="1" max="1" width="20.28125" style="156" customWidth="1"/>
    <col min="2" max="2" width="43.28125" style="157" customWidth="1"/>
    <col min="3" max="3" width="31.7109375" style="157" customWidth="1"/>
    <col min="4" max="4" width="18.421875" style="157" customWidth="1"/>
    <col min="5" max="5" width="18.140625" style="157" customWidth="1"/>
    <col min="6" max="6" width="19.28125" style="157" customWidth="1"/>
    <col min="7" max="12" width="32.57421875" style="157" customWidth="1"/>
    <col min="13" max="13" width="38.28125" style="157" customWidth="1"/>
    <col min="14" max="14" width="48.421875" style="157" customWidth="1"/>
    <col min="15" max="17" width="19.7109375" style="157" customWidth="1"/>
    <col min="18" max="18" width="15.57421875" style="157" customWidth="1"/>
    <col min="19" max="235" width="9.140625" style="156" customWidth="1"/>
    <col min="236" max="236" width="4.421875" style="156" customWidth="1"/>
    <col min="237" max="237" width="18.421875" style="156" customWidth="1"/>
    <col min="238" max="238" width="19.140625" style="156" customWidth="1"/>
    <col min="239" max="239" width="15.57421875" style="156" customWidth="1"/>
    <col min="240" max="241" width="12.57421875" style="156" customWidth="1"/>
    <col min="242" max="242" width="7.140625" style="156" customWidth="1"/>
    <col min="243" max="243" width="10.140625" style="156" customWidth="1"/>
    <col min="244" max="244" width="16.00390625" style="156" customWidth="1"/>
    <col min="245" max="245" width="15.28125" style="156" customWidth="1"/>
    <col min="246" max="246" width="18.421875" style="156" customWidth="1"/>
    <col min="247" max="247" width="13.421875" style="156" customWidth="1"/>
    <col min="248" max="248" width="19.421875" style="156" customWidth="1"/>
    <col min="249" max="249" width="15.28125" style="156" customWidth="1"/>
    <col min="250" max="250" width="21.140625" style="156" customWidth="1"/>
    <col min="251" max="251" width="17.28125" style="156" customWidth="1"/>
    <col min="252" max="252" width="17.00390625" style="156" customWidth="1"/>
    <col min="253" max="253" width="16.8515625" style="156" customWidth="1"/>
    <col min="254" max="254" width="15.8515625" style="156" customWidth="1"/>
    <col min="255" max="255" width="16.421875" style="156" customWidth="1"/>
    <col min="256" max="16384" width="17.421875" style="156" customWidth="1"/>
  </cols>
  <sheetData>
    <row r="1" spans="5:18" ht="18.75">
      <c r="E1" s="112"/>
      <c r="F1" s="112"/>
      <c r="G1" s="112"/>
      <c r="H1" s="112"/>
      <c r="I1" s="112"/>
      <c r="J1" s="112"/>
      <c r="K1" s="112"/>
      <c r="L1" s="112"/>
      <c r="M1" s="112"/>
      <c r="P1" s="402" t="s">
        <v>659</v>
      </c>
      <c r="Q1" s="402"/>
      <c r="R1" s="402"/>
    </row>
    <row r="2" spans="5:18" ht="18.75">
      <c r="E2" s="112"/>
      <c r="F2" s="112"/>
      <c r="G2" s="112"/>
      <c r="H2" s="112"/>
      <c r="I2" s="112"/>
      <c r="J2" s="112"/>
      <c r="K2" s="112"/>
      <c r="L2" s="112"/>
      <c r="M2" s="112"/>
      <c r="P2" s="402" t="s">
        <v>1</v>
      </c>
      <c r="Q2" s="402"/>
      <c r="R2" s="402"/>
    </row>
    <row r="3" spans="5:18" ht="18.75">
      <c r="E3" s="112"/>
      <c r="F3" s="112"/>
      <c r="G3" s="112"/>
      <c r="H3" s="112"/>
      <c r="I3" s="112"/>
      <c r="J3" s="112"/>
      <c r="K3" s="112"/>
      <c r="L3" s="112"/>
      <c r="M3" s="112"/>
      <c r="P3" s="402" t="s">
        <v>2</v>
      </c>
      <c r="Q3" s="402"/>
      <c r="R3" s="402"/>
    </row>
    <row r="4" spans="1:18" ht="18.75">
      <c r="A4" s="414" t="s">
        <v>660</v>
      </c>
      <c r="B4" s="414"/>
      <c r="C4" s="414"/>
      <c r="D4" s="414"/>
      <c r="E4" s="414"/>
      <c r="F4" s="414"/>
      <c r="G4" s="414"/>
      <c r="H4" s="414"/>
      <c r="I4" s="414"/>
      <c r="J4" s="414"/>
      <c r="K4" s="414"/>
      <c r="L4" s="414"/>
      <c r="M4" s="414"/>
      <c r="N4" s="414"/>
      <c r="O4" s="414"/>
      <c r="P4" s="414"/>
      <c r="Q4" s="414"/>
      <c r="R4" s="414"/>
    </row>
    <row r="5" spans="1:18" ht="15.75">
      <c r="A5" s="128"/>
      <c r="B5" s="128"/>
      <c r="C5" s="128"/>
      <c r="D5" s="128"/>
      <c r="E5" s="128"/>
      <c r="F5" s="128"/>
      <c r="G5" s="128"/>
      <c r="H5" s="128"/>
      <c r="I5" s="128"/>
      <c r="J5" s="128"/>
      <c r="K5" s="128"/>
      <c r="L5" s="128"/>
      <c r="M5" s="128"/>
      <c r="N5" s="128"/>
      <c r="O5" s="128"/>
      <c r="P5" s="128"/>
      <c r="Q5" s="128"/>
      <c r="R5" s="128"/>
    </row>
    <row r="6" spans="1:22" ht="18.75">
      <c r="A6" s="404" t="s">
        <v>5</v>
      </c>
      <c r="B6" s="404"/>
      <c r="C6" s="404"/>
      <c r="D6" s="404"/>
      <c r="E6" s="404"/>
      <c r="F6" s="404"/>
      <c r="G6" s="404"/>
      <c r="H6" s="404"/>
      <c r="I6" s="404"/>
      <c r="J6" s="404"/>
      <c r="K6" s="404"/>
      <c r="L6" s="404"/>
      <c r="M6" s="404"/>
      <c r="N6" s="404"/>
      <c r="O6" s="404"/>
      <c r="P6" s="404"/>
      <c r="Q6" s="404"/>
      <c r="R6" s="404"/>
      <c r="S6" s="158"/>
      <c r="T6" s="158"/>
      <c r="U6" s="158"/>
      <c r="V6" s="158"/>
    </row>
    <row r="7" spans="1:22" ht="15.75">
      <c r="A7" s="405" t="s">
        <v>6</v>
      </c>
      <c r="B7" s="405"/>
      <c r="C7" s="405"/>
      <c r="D7" s="405"/>
      <c r="E7" s="405"/>
      <c r="F7" s="405"/>
      <c r="G7" s="405"/>
      <c r="H7" s="405"/>
      <c r="I7" s="405"/>
      <c r="J7" s="405"/>
      <c r="K7" s="405"/>
      <c r="L7" s="405"/>
      <c r="M7" s="405"/>
      <c r="N7" s="405"/>
      <c r="O7" s="405"/>
      <c r="P7" s="405"/>
      <c r="Q7" s="405"/>
      <c r="R7" s="405"/>
      <c r="S7" s="130"/>
      <c r="T7" s="130"/>
      <c r="U7" s="130"/>
      <c r="V7" s="130"/>
    </row>
    <row r="8" spans="1:22" ht="15.75">
      <c r="A8" s="131"/>
      <c r="B8" s="131"/>
      <c r="C8" s="131"/>
      <c r="D8" s="131"/>
      <c r="E8" s="131"/>
      <c r="F8" s="131"/>
      <c r="G8" s="131"/>
      <c r="H8" s="131"/>
      <c r="I8" s="131"/>
      <c r="J8" s="131"/>
      <c r="K8" s="131"/>
      <c r="L8" s="131"/>
      <c r="M8" s="131"/>
      <c r="N8" s="131"/>
      <c r="O8" s="131"/>
      <c r="P8" s="131"/>
      <c r="Q8" s="131"/>
      <c r="R8" s="131"/>
      <c r="S8" s="131"/>
      <c r="T8" s="131"/>
      <c r="U8" s="131"/>
      <c r="V8" s="131"/>
    </row>
    <row r="9" spans="1:22" ht="18.75">
      <c r="A9" s="426" t="s">
        <v>7</v>
      </c>
      <c r="B9" s="426"/>
      <c r="C9" s="426"/>
      <c r="D9" s="426"/>
      <c r="E9" s="426"/>
      <c r="F9" s="426"/>
      <c r="G9" s="426"/>
      <c r="H9" s="426"/>
      <c r="I9" s="426"/>
      <c r="J9" s="426"/>
      <c r="K9" s="426"/>
      <c r="L9" s="426"/>
      <c r="M9" s="426"/>
      <c r="N9" s="426"/>
      <c r="O9" s="426"/>
      <c r="P9" s="426"/>
      <c r="Q9" s="426"/>
      <c r="R9" s="426"/>
      <c r="S9" s="132"/>
      <c r="T9" s="132"/>
      <c r="U9" s="132"/>
      <c r="V9" s="132"/>
    </row>
    <row r="10" spans="1:18" ht="15" customHeight="1">
      <c r="A10" s="444"/>
      <c r="B10" s="444"/>
      <c r="C10" s="444"/>
      <c r="D10" s="444"/>
      <c r="E10" s="444"/>
      <c r="F10" s="444"/>
      <c r="G10" s="444"/>
      <c r="H10" s="444"/>
      <c r="I10" s="444"/>
      <c r="J10" s="444"/>
      <c r="K10" s="444"/>
      <c r="L10" s="444"/>
      <c r="M10" s="444"/>
      <c r="N10" s="444"/>
      <c r="O10" s="444"/>
      <c r="P10" s="444"/>
      <c r="Q10" s="444"/>
      <c r="R10" s="444"/>
    </row>
    <row r="11" spans="1:18" s="157" customFormat="1" ht="184.5" customHeight="1">
      <c r="A11" s="159" t="s">
        <v>10</v>
      </c>
      <c r="B11" s="159" t="s">
        <v>11</v>
      </c>
      <c r="C11" s="159" t="s">
        <v>12</v>
      </c>
      <c r="D11" s="160" t="s">
        <v>661</v>
      </c>
      <c r="E11" s="160" t="s">
        <v>662</v>
      </c>
      <c r="F11" s="159" t="s">
        <v>663</v>
      </c>
      <c r="G11" s="159" t="s">
        <v>664</v>
      </c>
      <c r="H11" s="159" t="s">
        <v>665</v>
      </c>
      <c r="I11" s="159" t="s">
        <v>666</v>
      </c>
      <c r="J11" s="159" t="s">
        <v>667</v>
      </c>
      <c r="K11" s="159" t="s">
        <v>668</v>
      </c>
      <c r="L11" s="161" t="s">
        <v>669</v>
      </c>
      <c r="M11" s="24" t="s">
        <v>670</v>
      </c>
      <c r="N11" s="79" t="s">
        <v>671</v>
      </c>
      <c r="O11" s="159" t="s">
        <v>672</v>
      </c>
      <c r="P11" s="159" t="s">
        <v>673</v>
      </c>
      <c r="Q11" s="159" t="s">
        <v>674</v>
      </c>
      <c r="R11" s="159" t="s">
        <v>675</v>
      </c>
    </row>
    <row r="12" spans="1:18" ht="18.75" customHeight="1">
      <c r="A12" s="162">
        <v>1</v>
      </c>
      <c r="B12" s="162">
        <v>2</v>
      </c>
      <c r="C12" s="162">
        <v>3</v>
      </c>
      <c r="D12" s="162">
        <v>4</v>
      </c>
      <c r="E12" s="162">
        <v>5</v>
      </c>
      <c r="F12" s="162">
        <v>6</v>
      </c>
      <c r="G12" s="162">
        <v>7</v>
      </c>
      <c r="H12" s="162">
        <v>8</v>
      </c>
      <c r="I12" s="162">
        <v>9</v>
      </c>
      <c r="J12" s="162">
        <v>10</v>
      </c>
      <c r="K12" s="162">
        <v>11</v>
      </c>
      <c r="L12" s="162">
        <v>12</v>
      </c>
      <c r="M12" s="162">
        <v>13</v>
      </c>
      <c r="N12" s="162">
        <v>14</v>
      </c>
      <c r="O12" s="162">
        <v>15</v>
      </c>
      <c r="P12" s="162">
        <v>16</v>
      </c>
      <c r="Q12" s="162">
        <v>17</v>
      </c>
      <c r="R12" s="162">
        <v>18</v>
      </c>
    </row>
    <row r="13" spans="1:18" ht="47.25">
      <c r="A13" s="24">
        <v>0</v>
      </c>
      <c r="B13" s="25" t="s">
        <v>92</v>
      </c>
      <c r="C13" s="163" t="s">
        <v>93</v>
      </c>
      <c r="D13" s="164" t="s">
        <v>676</v>
      </c>
      <c r="E13" s="164" t="s">
        <v>677</v>
      </c>
      <c r="F13" s="164" t="s">
        <v>678</v>
      </c>
      <c r="G13" s="164" t="s">
        <v>94</v>
      </c>
      <c r="H13" s="163" t="s">
        <v>94</v>
      </c>
      <c r="I13" s="163" t="s">
        <v>94</v>
      </c>
      <c r="J13" s="163" t="s">
        <v>94</v>
      </c>
      <c r="K13" s="163" t="s">
        <v>94</v>
      </c>
      <c r="L13" s="163" t="s">
        <v>94</v>
      </c>
      <c r="M13" s="163" t="s">
        <v>94</v>
      </c>
      <c r="N13" s="163" t="s">
        <v>94</v>
      </c>
      <c r="O13" s="163" t="s">
        <v>94</v>
      </c>
      <c r="P13" s="163" t="s">
        <v>94</v>
      </c>
      <c r="Q13" s="163" t="s">
        <v>94</v>
      </c>
      <c r="R13" s="163" t="s">
        <v>94</v>
      </c>
    </row>
    <row r="14" spans="1:18" ht="47.25">
      <c r="A14" s="36" t="s">
        <v>95</v>
      </c>
      <c r="B14" s="37" t="s">
        <v>96</v>
      </c>
      <c r="C14" s="163"/>
      <c r="D14" s="164" t="s">
        <v>676</v>
      </c>
      <c r="E14" s="164" t="s">
        <v>677</v>
      </c>
      <c r="F14" s="164" t="s">
        <v>678</v>
      </c>
      <c r="G14" s="164" t="s">
        <v>94</v>
      </c>
      <c r="H14" s="163" t="s">
        <v>679</v>
      </c>
      <c r="I14" s="163" t="s">
        <v>679</v>
      </c>
      <c r="J14" s="163" t="s">
        <v>679</v>
      </c>
      <c r="K14" s="163" t="s">
        <v>679</v>
      </c>
      <c r="L14" s="163" t="s">
        <v>679</v>
      </c>
      <c r="M14" s="163" t="s">
        <v>680</v>
      </c>
      <c r="N14" s="163" t="s">
        <v>681</v>
      </c>
      <c r="O14" s="163" t="s">
        <v>679</v>
      </c>
      <c r="P14" s="163" t="s">
        <v>679</v>
      </c>
      <c r="Q14" s="163" t="s">
        <v>679</v>
      </c>
      <c r="R14" s="163" t="s">
        <v>679</v>
      </c>
    </row>
    <row r="15" spans="1:18" ht="47.25">
      <c r="A15" s="36" t="s">
        <v>97</v>
      </c>
      <c r="B15" s="37" t="s">
        <v>98</v>
      </c>
      <c r="C15" s="163"/>
      <c r="D15" s="164" t="s">
        <v>676</v>
      </c>
      <c r="E15" s="164" t="s">
        <v>677</v>
      </c>
      <c r="F15" s="164" t="s">
        <v>678</v>
      </c>
      <c r="G15" s="164" t="s">
        <v>94</v>
      </c>
      <c r="H15" s="163" t="s">
        <v>682</v>
      </c>
      <c r="I15" s="163" t="s">
        <v>682</v>
      </c>
      <c r="J15" s="163" t="s">
        <v>681</v>
      </c>
      <c r="K15" s="163" t="s">
        <v>681</v>
      </c>
      <c r="L15" s="163" t="s">
        <v>682</v>
      </c>
      <c r="M15" s="163" t="s">
        <v>680</v>
      </c>
      <c r="N15" s="163" t="s">
        <v>681</v>
      </c>
      <c r="O15" s="163" t="s">
        <v>679</v>
      </c>
      <c r="P15" s="163" t="s">
        <v>681</v>
      </c>
      <c r="Q15" s="163" t="s">
        <v>681</v>
      </c>
      <c r="R15" s="163" t="s">
        <v>681</v>
      </c>
    </row>
    <row r="16" spans="1:18" ht="47.25">
      <c r="A16" s="36" t="s">
        <v>99</v>
      </c>
      <c r="B16" s="37" t="s">
        <v>121</v>
      </c>
      <c r="C16" s="163"/>
      <c r="D16" s="164" t="s">
        <v>676</v>
      </c>
      <c r="E16" s="164" t="s">
        <v>677</v>
      </c>
      <c r="F16" s="164" t="s">
        <v>678</v>
      </c>
      <c r="G16" s="164" t="s">
        <v>94</v>
      </c>
      <c r="H16" s="163" t="s">
        <v>94</v>
      </c>
      <c r="I16" s="163" t="s">
        <v>94</v>
      </c>
      <c r="J16" s="163" t="s">
        <v>94</v>
      </c>
      <c r="K16" s="163" t="s">
        <v>94</v>
      </c>
      <c r="L16" s="163" t="s">
        <v>94</v>
      </c>
      <c r="M16" s="163" t="s">
        <v>94</v>
      </c>
      <c r="N16" s="163" t="s">
        <v>94</v>
      </c>
      <c r="O16" s="163" t="s">
        <v>94</v>
      </c>
      <c r="P16" s="163" t="s">
        <v>94</v>
      </c>
      <c r="Q16" s="163" t="s">
        <v>94</v>
      </c>
      <c r="R16" s="163" t="s">
        <v>94</v>
      </c>
    </row>
    <row r="17" spans="1:18" ht="47.25">
      <c r="A17" s="36">
        <v>1</v>
      </c>
      <c r="B17" s="37" t="s">
        <v>101</v>
      </c>
      <c r="C17" s="163"/>
      <c r="D17" s="164" t="s">
        <v>676</v>
      </c>
      <c r="E17" s="164" t="s">
        <v>677</v>
      </c>
      <c r="F17" s="164" t="s">
        <v>678</v>
      </c>
      <c r="G17" s="164" t="s">
        <v>94</v>
      </c>
      <c r="H17" s="163" t="s">
        <v>94</v>
      </c>
      <c r="I17" s="163" t="s">
        <v>94</v>
      </c>
      <c r="J17" s="163" t="s">
        <v>94</v>
      </c>
      <c r="K17" s="163" t="s">
        <v>94</v>
      </c>
      <c r="L17" s="163" t="s">
        <v>94</v>
      </c>
      <c r="M17" s="163" t="s">
        <v>94</v>
      </c>
      <c r="N17" s="163" t="s">
        <v>94</v>
      </c>
      <c r="O17" s="163" t="s">
        <v>94</v>
      </c>
      <c r="P17" s="163" t="s">
        <v>94</v>
      </c>
      <c r="Q17" s="163" t="s">
        <v>94</v>
      </c>
      <c r="R17" s="163" t="s">
        <v>94</v>
      </c>
    </row>
    <row r="18" spans="1:18" ht="47.25">
      <c r="A18" s="15" t="s">
        <v>102</v>
      </c>
      <c r="B18" s="25" t="s">
        <v>103</v>
      </c>
      <c r="C18" s="163"/>
      <c r="D18" s="164" t="s">
        <v>676</v>
      </c>
      <c r="E18" s="164" t="s">
        <v>677</v>
      </c>
      <c r="F18" s="164" t="s">
        <v>678</v>
      </c>
      <c r="G18" s="164" t="s">
        <v>94</v>
      </c>
      <c r="H18" s="163" t="s">
        <v>679</v>
      </c>
      <c r="I18" s="163" t="s">
        <v>679</v>
      </c>
      <c r="J18" s="163" t="s">
        <v>679</v>
      </c>
      <c r="K18" s="163" t="s">
        <v>679</v>
      </c>
      <c r="L18" s="163" t="s">
        <v>679</v>
      </c>
      <c r="M18" s="163" t="s">
        <v>680</v>
      </c>
      <c r="N18" s="163" t="s">
        <v>681</v>
      </c>
      <c r="O18" s="163" t="s">
        <v>679</v>
      </c>
      <c r="P18" s="163" t="s">
        <v>679</v>
      </c>
      <c r="Q18" s="163" t="s">
        <v>679</v>
      </c>
      <c r="R18" s="163" t="s">
        <v>679</v>
      </c>
    </row>
    <row r="19" spans="1:18" ht="47.25">
      <c r="A19" s="38" t="s">
        <v>104</v>
      </c>
      <c r="B19" s="37" t="s">
        <v>105</v>
      </c>
      <c r="C19" s="163"/>
      <c r="D19" s="164" t="s">
        <v>676</v>
      </c>
      <c r="E19" s="164" t="s">
        <v>677</v>
      </c>
      <c r="F19" s="164" t="s">
        <v>678</v>
      </c>
      <c r="G19" s="164" t="s">
        <v>94</v>
      </c>
      <c r="H19" s="163" t="s">
        <v>679</v>
      </c>
      <c r="I19" s="163" t="s">
        <v>679</v>
      </c>
      <c r="J19" s="163" t="s">
        <v>679</v>
      </c>
      <c r="K19" s="163" t="s">
        <v>679</v>
      </c>
      <c r="L19" s="163" t="s">
        <v>679</v>
      </c>
      <c r="M19" s="163" t="s">
        <v>680</v>
      </c>
      <c r="N19" s="163" t="s">
        <v>681</v>
      </c>
      <c r="O19" s="163" t="s">
        <v>679</v>
      </c>
      <c r="P19" s="163" t="s">
        <v>679</v>
      </c>
      <c r="Q19" s="163" t="s">
        <v>679</v>
      </c>
      <c r="R19" s="163" t="s">
        <v>679</v>
      </c>
    </row>
    <row r="20" spans="1:18" ht="47.25">
      <c r="A20" s="38" t="s">
        <v>106</v>
      </c>
      <c r="B20" s="37" t="s">
        <v>107</v>
      </c>
      <c r="C20" s="163"/>
      <c r="D20" s="164" t="s">
        <v>676</v>
      </c>
      <c r="E20" s="164" t="s">
        <v>677</v>
      </c>
      <c r="F20" s="164" t="s">
        <v>678</v>
      </c>
      <c r="G20" s="164" t="s">
        <v>94</v>
      </c>
      <c r="H20" s="163" t="s">
        <v>679</v>
      </c>
      <c r="I20" s="163" t="s">
        <v>679</v>
      </c>
      <c r="J20" s="163" t="s">
        <v>679</v>
      </c>
      <c r="K20" s="163" t="s">
        <v>679</v>
      </c>
      <c r="L20" s="163" t="s">
        <v>679</v>
      </c>
      <c r="M20" s="163" t="s">
        <v>680</v>
      </c>
      <c r="N20" s="163" t="s">
        <v>681</v>
      </c>
      <c r="O20" s="163" t="s">
        <v>679</v>
      </c>
      <c r="P20" s="163" t="s">
        <v>679</v>
      </c>
      <c r="Q20" s="163" t="s">
        <v>679</v>
      </c>
      <c r="R20" s="163" t="s">
        <v>679</v>
      </c>
    </row>
    <row r="21" spans="1:18" ht="47.25">
      <c r="A21" s="30" t="s">
        <v>108</v>
      </c>
      <c r="B21" s="31" t="s">
        <v>109</v>
      </c>
      <c r="C21" s="163" t="s">
        <v>93</v>
      </c>
      <c r="D21" s="164" t="s">
        <v>676</v>
      </c>
      <c r="E21" s="164" t="s">
        <v>677</v>
      </c>
      <c r="F21" s="164" t="s">
        <v>678</v>
      </c>
      <c r="G21" s="164" t="s">
        <v>94</v>
      </c>
      <c r="H21" s="163" t="s">
        <v>679</v>
      </c>
      <c r="I21" s="163" t="s">
        <v>679</v>
      </c>
      <c r="J21" s="163" t="s">
        <v>679</v>
      </c>
      <c r="K21" s="163" t="s">
        <v>679</v>
      </c>
      <c r="L21" s="163" t="s">
        <v>679</v>
      </c>
      <c r="M21" s="163" t="s">
        <v>680</v>
      </c>
      <c r="N21" s="163" t="s">
        <v>681</v>
      </c>
      <c r="O21" s="163" t="s">
        <v>679</v>
      </c>
      <c r="P21" s="163" t="s">
        <v>679</v>
      </c>
      <c r="Q21" s="163" t="s">
        <v>679</v>
      </c>
      <c r="R21" s="163" t="s">
        <v>679</v>
      </c>
    </row>
    <row r="22" spans="1:18" ht="47.25">
      <c r="A22" s="30" t="s">
        <v>111</v>
      </c>
      <c r="B22" s="31" t="s">
        <v>112</v>
      </c>
      <c r="C22" s="163"/>
      <c r="D22" s="164" t="s">
        <v>676</v>
      </c>
      <c r="E22" s="164" t="s">
        <v>677</v>
      </c>
      <c r="F22" s="164" t="s">
        <v>678</v>
      </c>
      <c r="G22" s="164" t="s">
        <v>94</v>
      </c>
      <c r="H22" s="163" t="s">
        <v>679</v>
      </c>
      <c r="I22" s="163" t="s">
        <v>679</v>
      </c>
      <c r="J22" s="163" t="s">
        <v>679</v>
      </c>
      <c r="K22" s="163" t="s">
        <v>679</v>
      </c>
      <c r="L22" s="163" t="s">
        <v>679</v>
      </c>
      <c r="M22" s="163" t="s">
        <v>680</v>
      </c>
      <c r="N22" s="163" t="s">
        <v>681</v>
      </c>
      <c r="O22" s="163" t="s">
        <v>679</v>
      </c>
      <c r="P22" s="163" t="s">
        <v>679</v>
      </c>
      <c r="Q22" s="163" t="s">
        <v>679</v>
      </c>
      <c r="R22" s="163" t="s">
        <v>679</v>
      </c>
    </row>
    <row r="23" spans="1:18" ht="78.75">
      <c r="A23" s="118" t="s">
        <v>130</v>
      </c>
      <c r="B23" s="39" t="s">
        <v>275</v>
      </c>
      <c r="C23" s="163"/>
      <c r="D23" s="164" t="s">
        <v>676</v>
      </c>
      <c r="E23" s="164" t="s">
        <v>677</v>
      </c>
      <c r="F23" s="164" t="s">
        <v>678</v>
      </c>
      <c r="G23" s="164" t="s">
        <v>94</v>
      </c>
      <c r="H23" s="163" t="s">
        <v>679</v>
      </c>
      <c r="I23" s="163" t="s">
        <v>679</v>
      </c>
      <c r="J23" s="163" t="s">
        <v>679</v>
      </c>
      <c r="K23" s="163" t="s">
        <v>679</v>
      </c>
      <c r="L23" s="163" t="s">
        <v>679</v>
      </c>
      <c r="M23" s="163" t="s">
        <v>680</v>
      </c>
      <c r="N23" s="163" t="s">
        <v>681</v>
      </c>
      <c r="O23" s="163" t="s">
        <v>679</v>
      </c>
      <c r="P23" s="163" t="s">
        <v>679</v>
      </c>
      <c r="Q23" s="163" t="s">
        <v>679</v>
      </c>
      <c r="R23" s="163" t="s">
        <v>679</v>
      </c>
    </row>
    <row r="24" spans="1:18" ht="47.25">
      <c r="A24" s="118" t="s">
        <v>143</v>
      </c>
      <c r="B24" s="39" t="s">
        <v>279</v>
      </c>
      <c r="C24" s="163"/>
      <c r="D24" s="164" t="s">
        <v>676</v>
      </c>
      <c r="E24" s="164" t="s">
        <v>677</v>
      </c>
      <c r="F24" s="164" t="s">
        <v>678</v>
      </c>
      <c r="G24" s="164" t="s">
        <v>94</v>
      </c>
      <c r="H24" s="163" t="s">
        <v>679</v>
      </c>
      <c r="I24" s="163" t="s">
        <v>679</v>
      </c>
      <c r="J24" s="163" t="s">
        <v>679</v>
      </c>
      <c r="K24" s="163" t="s">
        <v>679</v>
      </c>
      <c r="L24" s="163" t="s">
        <v>679</v>
      </c>
      <c r="M24" s="163" t="s">
        <v>680</v>
      </c>
      <c r="N24" s="163" t="s">
        <v>681</v>
      </c>
      <c r="O24" s="163" t="s">
        <v>679</v>
      </c>
      <c r="P24" s="163" t="s">
        <v>679</v>
      </c>
      <c r="Q24" s="163" t="s">
        <v>679</v>
      </c>
      <c r="R24" s="163" t="s">
        <v>679</v>
      </c>
    </row>
    <row r="25" spans="1:18" ht="78.75">
      <c r="A25" s="118" t="s">
        <v>160</v>
      </c>
      <c r="B25" s="39" t="s">
        <v>131</v>
      </c>
      <c r="C25" s="163"/>
      <c r="D25" s="164" t="s">
        <v>676</v>
      </c>
      <c r="E25" s="164" t="s">
        <v>677</v>
      </c>
      <c r="F25" s="164" t="s">
        <v>678</v>
      </c>
      <c r="G25" s="164" t="s">
        <v>94</v>
      </c>
      <c r="H25" s="163" t="s">
        <v>679</v>
      </c>
      <c r="I25" s="163" t="s">
        <v>679</v>
      </c>
      <c r="J25" s="163" t="s">
        <v>679</v>
      </c>
      <c r="K25" s="163" t="s">
        <v>679</v>
      </c>
      <c r="L25" s="163" t="s">
        <v>679</v>
      </c>
      <c r="M25" s="163" t="s">
        <v>680</v>
      </c>
      <c r="N25" s="163" t="s">
        <v>681</v>
      </c>
      <c r="O25" s="163" t="s">
        <v>679</v>
      </c>
      <c r="P25" s="163" t="s">
        <v>679</v>
      </c>
      <c r="Q25" s="163" t="s">
        <v>679</v>
      </c>
      <c r="R25" s="163" t="s">
        <v>679</v>
      </c>
    </row>
    <row r="26" spans="1:18" ht="94.5">
      <c r="A26" s="165" t="s">
        <v>163</v>
      </c>
      <c r="B26" s="166" t="s">
        <v>282</v>
      </c>
      <c r="C26" s="163" t="s">
        <v>93</v>
      </c>
      <c r="D26" s="164" t="s">
        <v>676</v>
      </c>
      <c r="E26" s="164" t="s">
        <v>677</v>
      </c>
      <c r="F26" s="164" t="s">
        <v>678</v>
      </c>
      <c r="G26" s="164" t="s">
        <v>94</v>
      </c>
      <c r="H26" s="163" t="s">
        <v>679</v>
      </c>
      <c r="I26" s="163" t="s">
        <v>679</v>
      </c>
      <c r="J26" s="163" t="s">
        <v>679</v>
      </c>
      <c r="K26" s="163" t="s">
        <v>679</v>
      </c>
      <c r="L26" s="163" t="s">
        <v>679</v>
      </c>
      <c r="M26" s="163" t="s">
        <v>680</v>
      </c>
      <c r="N26" s="163" t="s">
        <v>681</v>
      </c>
      <c r="O26" s="163" t="s">
        <v>679</v>
      </c>
      <c r="P26" s="163" t="s">
        <v>679</v>
      </c>
      <c r="Q26" s="163" t="s">
        <v>679</v>
      </c>
      <c r="R26" s="163" t="s">
        <v>679</v>
      </c>
    </row>
    <row r="27" spans="1:18" ht="47.25">
      <c r="A27" s="165" t="s">
        <v>166</v>
      </c>
      <c r="B27" s="166" t="s">
        <v>584</v>
      </c>
      <c r="C27" s="163"/>
      <c r="D27" s="164" t="s">
        <v>676</v>
      </c>
      <c r="E27" s="164" t="s">
        <v>677</v>
      </c>
      <c r="F27" s="164" t="s">
        <v>678</v>
      </c>
      <c r="G27" s="164" t="s">
        <v>94</v>
      </c>
      <c r="H27" s="163" t="s">
        <v>679</v>
      </c>
      <c r="I27" s="163" t="s">
        <v>679</v>
      </c>
      <c r="J27" s="163" t="s">
        <v>679</v>
      </c>
      <c r="K27" s="163" t="s">
        <v>679</v>
      </c>
      <c r="L27" s="163" t="s">
        <v>679</v>
      </c>
      <c r="M27" s="163" t="s">
        <v>680</v>
      </c>
      <c r="N27" s="163" t="s">
        <v>681</v>
      </c>
      <c r="O27" s="163" t="s">
        <v>679</v>
      </c>
      <c r="P27" s="163" t="s">
        <v>679</v>
      </c>
      <c r="Q27" s="163" t="s">
        <v>679</v>
      </c>
      <c r="R27" s="163" t="s">
        <v>679</v>
      </c>
    </row>
    <row r="28" spans="1:18" ht="78.75">
      <c r="A28" s="165" t="s">
        <v>177</v>
      </c>
      <c r="B28" s="166" t="s">
        <v>140</v>
      </c>
      <c r="C28" s="163"/>
      <c r="D28" s="164" t="s">
        <v>676</v>
      </c>
      <c r="E28" s="164" t="s">
        <v>677</v>
      </c>
      <c r="F28" s="164" t="s">
        <v>678</v>
      </c>
      <c r="G28" s="164" t="s">
        <v>94</v>
      </c>
      <c r="H28" s="163" t="s">
        <v>679</v>
      </c>
      <c r="I28" s="163" t="s">
        <v>679</v>
      </c>
      <c r="J28" s="163" t="s">
        <v>679</v>
      </c>
      <c r="K28" s="163" t="s">
        <v>679</v>
      </c>
      <c r="L28" s="163" t="s">
        <v>679</v>
      </c>
      <c r="M28" s="163" t="s">
        <v>680</v>
      </c>
      <c r="N28" s="163" t="s">
        <v>681</v>
      </c>
      <c r="O28" s="163" t="s">
        <v>679</v>
      </c>
      <c r="P28" s="163" t="s">
        <v>679</v>
      </c>
      <c r="Q28" s="163" t="s">
        <v>679</v>
      </c>
      <c r="R28" s="163" t="s">
        <v>679</v>
      </c>
    </row>
    <row r="29" spans="1:18" ht="78.75">
      <c r="A29" s="165" t="s">
        <v>179</v>
      </c>
      <c r="B29" s="166" t="s">
        <v>144</v>
      </c>
      <c r="C29" s="163"/>
      <c r="D29" s="164" t="s">
        <v>676</v>
      </c>
      <c r="E29" s="164" t="s">
        <v>677</v>
      </c>
      <c r="F29" s="164" t="s">
        <v>678</v>
      </c>
      <c r="G29" s="164" t="s">
        <v>94</v>
      </c>
      <c r="H29" s="163" t="s">
        <v>679</v>
      </c>
      <c r="I29" s="163" t="s">
        <v>679</v>
      </c>
      <c r="J29" s="163" t="s">
        <v>679</v>
      </c>
      <c r="K29" s="163" t="s">
        <v>679</v>
      </c>
      <c r="L29" s="163" t="s">
        <v>679</v>
      </c>
      <c r="M29" s="163" t="s">
        <v>680</v>
      </c>
      <c r="N29" s="163" t="s">
        <v>681</v>
      </c>
      <c r="O29" s="163" t="s">
        <v>679</v>
      </c>
      <c r="P29" s="163" t="s">
        <v>679</v>
      </c>
      <c r="Q29" s="163" t="s">
        <v>679</v>
      </c>
      <c r="R29" s="163" t="s">
        <v>679</v>
      </c>
    </row>
    <row r="30" spans="1:18" ht="63">
      <c r="A30" s="167" t="s">
        <v>181</v>
      </c>
      <c r="B30" s="168" t="s">
        <v>285</v>
      </c>
      <c r="C30" s="163"/>
      <c r="D30" s="164" t="s">
        <v>676</v>
      </c>
      <c r="E30" s="164" t="s">
        <v>677</v>
      </c>
      <c r="F30" s="164" t="s">
        <v>678</v>
      </c>
      <c r="G30" s="164" t="s">
        <v>94</v>
      </c>
      <c r="H30" s="163" t="s">
        <v>679</v>
      </c>
      <c r="I30" s="163" t="s">
        <v>679</v>
      </c>
      <c r="J30" s="163" t="s">
        <v>679</v>
      </c>
      <c r="K30" s="163" t="s">
        <v>679</v>
      </c>
      <c r="L30" s="163" t="s">
        <v>679</v>
      </c>
      <c r="M30" s="163" t="s">
        <v>680</v>
      </c>
      <c r="N30" s="163" t="s">
        <v>681</v>
      </c>
      <c r="O30" s="163" t="s">
        <v>679</v>
      </c>
      <c r="P30" s="163" t="s">
        <v>679</v>
      </c>
      <c r="Q30" s="163" t="s">
        <v>679</v>
      </c>
      <c r="R30" s="163" t="s">
        <v>679</v>
      </c>
    </row>
    <row r="31" spans="1:18" ht="63">
      <c r="A31" s="167" t="s">
        <v>287</v>
      </c>
      <c r="B31" s="168" t="s">
        <v>288</v>
      </c>
      <c r="C31" s="163" t="s">
        <v>93</v>
      </c>
      <c r="D31" s="164" t="s">
        <v>676</v>
      </c>
      <c r="E31" s="164" t="s">
        <v>677</v>
      </c>
      <c r="F31" s="164" t="s">
        <v>678</v>
      </c>
      <c r="G31" s="164" t="s">
        <v>94</v>
      </c>
      <c r="H31" s="163" t="s">
        <v>679</v>
      </c>
      <c r="I31" s="163" t="s">
        <v>679</v>
      </c>
      <c r="J31" s="163" t="s">
        <v>679</v>
      </c>
      <c r="K31" s="163" t="s">
        <v>679</v>
      </c>
      <c r="L31" s="163" t="s">
        <v>679</v>
      </c>
      <c r="M31" s="163" t="s">
        <v>680</v>
      </c>
      <c r="N31" s="163" t="s">
        <v>681</v>
      </c>
      <c r="O31" s="163" t="s">
        <v>679</v>
      </c>
      <c r="P31" s="163" t="s">
        <v>679</v>
      </c>
      <c r="Q31" s="163" t="s">
        <v>679</v>
      </c>
      <c r="R31" s="163" t="s">
        <v>679</v>
      </c>
    </row>
    <row r="32" spans="1:18" ht="63">
      <c r="A32" s="167" t="s">
        <v>290</v>
      </c>
      <c r="B32" s="168" t="s">
        <v>167</v>
      </c>
      <c r="C32" s="163"/>
      <c r="D32" s="164" t="s">
        <v>676</v>
      </c>
      <c r="E32" s="164" t="s">
        <v>677</v>
      </c>
      <c r="F32" s="164" t="s">
        <v>678</v>
      </c>
      <c r="G32" s="164" t="s">
        <v>94</v>
      </c>
      <c r="H32" s="163" t="s">
        <v>679</v>
      </c>
      <c r="I32" s="163" t="s">
        <v>679</v>
      </c>
      <c r="J32" s="163" t="s">
        <v>679</v>
      </c>
      <c r="K32" s="163" t="s">
        <v>679</v>
      </c>
      <c r="L32" s="163" t="s">
        <v>679</v>
      </c>
      <c r="M32" s="163" t="s">
        <v>680</v>
      </c>
      <c r="N32" s="163" t="s">
        <v>681</v>
      </c>
      <c r="O32" s="163" t="s">
        <v>679</v>
      </c>
      <c r="P32" s="163" t="s">
        <v>679</v>
      </c>
      <c r="Q32" s="163" t="s">
        <v>679</v>
      </c>
      <c r="R32" s="163" t="s">
        <v>679</v>
      </c>
    </row>
    <row r="33" spans="1:18" ht="63">
      <c r="A33" s="167" t="s">
        <v>293</v>
      </c>
      <c r="B33" s="168" t="s">
        <v>291</v>
      </c>
      <c r="C33" s="163"/>
      <c r="D33" s="164" t="s">
        <v>676</v>
      </c>
      <c r="E33" s="164" t="s">
        <v>677</v>
      </c>
      <c r="F33" s="164" t="s">
        <v>678</v>
      </c>
      <c r="G33" s="164" t="s">
        <v>94</v>
      </c>
      <c r="H33" s="163" t="s">
        <v>679</v>
      </c>
      <c r="I33" s="163" t="s">
        <v>679</v>
      </c>
      <c r="J33" s="163" t="s">
        <v>679</v>
      </c>
      <c r="K33" s="163" t="s">
        <v>679</v>
      </c>
      <c r="L33" s="163" t="s">
        <v>679</v>
      </c>
      <c r="M33" s="163" t="s">
        <v>680</v>
      </c>
      <c r="N33" s="163" t="s">
        <v>681</v>
      </c>
      <c r="O33" s="163" t="s">
        <v>679</v>
      </c>
      <c r="P33" s="163" t="s">
        <v>679</v>
      </c>
      <c r="Q33" s="163" t="s">
        <v>679</v>
      </c>
      <c r="R33" s="163" t="s">
        <v>679</v>
      </c>
    </row>
    <row r="34" spans="1:18" ht="78.75">
      <c r="A34" s="167" t="s">
        <v>296</v>
      </c>
      <c r="B34" s="168" t="s">
        <v>161</v>
      </c>
      <c r="C34" s="163"/>
      <c r="D34" s="164" t="s">
        <v>676</v>
      </c>
      <c r="E34" s="164" t="s">
        <v>677</v>
      </c>
      <c r="F34" s="164" t="s">
        <v>678</v>
      </c>
      <c r="G34" s="164" t="s">
        <v>94</v>
      </c>
      <c r="H34" s="163" t="s">
        <v>679</v>
      </c>
      <c r="I34" s="163" t="s">
        <v>679</v>
      </c>
      <c r="J34" s="163" t="s">
        <v>679</v>
      </c>
      <c r="K34" s="163" t="s">
        <v>679</v>
      </c>
      <c r="L34" s="163" t="s">
        <v>679</v>
      </c>
      <c r="M34" s="163" t="s">
        <v>680</v>
      </c>
      <c r="N34" s="163" t="s">
        <v>681</v>
      </c>
      <c r="O34" s="163" t="s">
        <v>679</v>
      </c>
      <c r="P34" s="163" t="s">
        <v>679</v>
      </c>
      <c r="Q34" s="163" t="s">
        <v>679</v>
      </c>
      <c r="R34" s="163" t="s">
        <v>679</v>
      </c>
    </row>
    <row r="35" spans="1:18" ht="47.25">
      <c r="A35" s="167" t="s">
        <v>297</v>
      </c>
      <c r="B35" s="168" t="s">
        <v>164</v>
      </c>
      <c r="C35" s="163"/>
      <c r="D35" s="164" t="s">
        <v>676</v>
      </c>
      <c r="E35" s="164" t="s">
        <v>677</v>
      </c>
      <c r="F35" s="164" t="s">
        <v>678</v>
      </c>
      <c r="G35" s="164" t="s">
        <v>94</v>
      </c>
      <c r="H35" s="163" t="s">
        <v>679</v>
      </c>
      <c r="I35" s="163" t="s">
        <v>679</v>
      </c>
      <c r="J35" s="163" t="s">
        <v>679</v>
      </c>
      <c r="K35" s="163" t="s">
        <v>679</v>
      </c>
      <c r="L35" s="163" t="s">
        <v>679</v>
      </c>
      <c r="M35" s="163" t="s">
        <v>680</v>
      </c>
      <c r="N35" s="163" t="s">
        <v>681</v>
      </c>
      <c r="O35" s="163" t="s">
        <v>679</v>
      </c>
      <c r="P35" s="163" t="s">
        <v>679</v>
      </c>
      <c r="Q35" s="163" t="s">
        <v>679</v>
      </c>
      <c r="R35" s="163" t="s">
        <v>679</v>
      </c>
    </row>
    <row r="36" spans="1:18" ht="63">
      <c r="A36" s="167" t="s">
        <v>298</v>
      </c>
      <c r="B36" s="168" t="s">
        <v>294</v>
      </c>
      <c r="C36" s="163" t="s">
        <v>93</v>
      </c>
      <c r="D36" s="164" t="s">
        <v>676</v>
      </c>
      <c r="E36" s="164" t="s">
        <v>677</v>
      </c>
      <c r="F36" s="164" t="s">
        <v>678</v>
      </c>
      <c r="G36" s="164" t="s">
        <v>94</v>
      </c>
      <c r="H36" s="163" t="s">
        <v>679</v>
      </c>
      <c r="I36" s="163" t="s">
        <v>679</v>
      </c>
      <c r="J36" s="163" t="s">
        <v>679</v>
      </c>
      <c r="K36" s="163" t="s">
        <v>679</v>
      </c>
      <c r="L36" s="163" t="s">
        <v>679</v>
      </c>
      <c r="M36" s="163" t="s">
        <v>680</v>
      </c>
      <c r="N36" s="163" t="s">
        <v>681</v>
      </c>
      <c r="O36" s="163" t="s">
        <v>679</v>
      </c>
      <c r="P36" s="163" t="s">
        <v>679</v>
      </c>
      <c r="Q36" s="163" t="s">
        <v>679</v>
      </c>
      <c r="R36" s="163" t="s">
        <v>679</v>
      </c>
    </row>
    <row r="37" spans="1:18" ht="63">
      <c r="A37" s="118" t="s">
        <v>299</v>
      </c>
      <c r="B37" s="39" t="s">
        <v>300</v>
      </c>
      <c r="C37" s="163"/>
      <c r="D37" s="164" t="s">
        <v>676</v>
      </c>
      <c r="E37" s="164" t="s">
        <v>677</v>
      </c>
      <c r="F37" s="164" t="s">
        <v>678</v>
      </c>
      <c r="G37" s="164" t="s">
        <v>94</v>
      </c>
      <c r="H37" s="163" t="s">
        <v>679</v>
      </c>
      <c r="I37" s="163" t="s">
        <v>679</v>
      </c>
      <c r="J37" s="163" t="s">
        <v>679</v>
      </c>
      <c r="K37" s="163" t="s">
        <v>679</v>
      </c>
      <c r="L37" s="163" t="s">
        <v>679</v>
      </c>
      <c r="M37" s="163" t="s">
        <v>680</v>
      </c>
      <c r="N37" s="163" t="s">
        <v>681</v>
      </c>
      <c r="O37" s="163" t="s">
        <v>679</v>
      </c>
      <c r="P37" s="163" t="s">
        <v>679</v>
      </c>
      <c r="Q37" s="163" t="s">
        <v>679</v>
      </c>
      <c r="R37" s="163" t="s">
        <v>679</v>
      </c>
    </row>
    <row r="38" spans="1:18" ht="47.25">
      <c r="A38" s="118" t="s">
        <v>301</v>
      </c>
      <c r="B38" s="39" t="s">
        <v>302</v>
      </c>
      <c r="C38" s="163"/>
      <c r="D38" s="164" t="s">
        <v>676</v>
      </c>
      <c r="E38" s="164" t="s">
        <v>677</v>
      </c>
      <c r="F38" s="164" t="s">
        <v>678</v>
      </c>
      <c r="G38" s="164" t="s">
        <v>94</v>
      </c>
      <c r="H38" s="163" t="s">
        <v>679</v>
      </c>
      <c r="I38" s="163" t="s">
        <v>679</v>
      </c>
      <c r="J38" s="163" t="s">
        <v>679</v>
      </c>
      <c r="K38" s="163" t="s">
        <v>679</v>
      </c>
      <c r="L38" s="163" t="s">
        <v>679</v>
      </c>
      <c r="M38" s="163" t="s">
        <v>680</v>
      </c>
      <c r="N38" s="163" t="s">
        <v>681</v>
      </c>
      <c r="O38" s="163" t="s">
        <v>679</v>
      </c>
      <c r="P38" s="163" t="s">
        <v>679</v>
      </c>
      <c r="Q38" s="163" t="s">
        <v>679</v>
      </c>
      <c r="R38" s="163" t="s">
        <v>679</v>
      </c>
    </row>
    <row r="39" spans="1:18" ht="47.25">
      <c r="A39" s="118" t="s">
        <v>304</v>
      </c>
      <c r="B39" s="39" t="s">
        <v>305</v>
      </c>
      <c r="C39" s="163"/>
      <c r="D39" s="164" t="s">
        <v>676</v>
      </c>
      <c r="E39" s="164" t="s">
        <v>677</v>
      </c>
      <c r="F39" s="164" t="s">
        <v>678</v>
      </c>
      <c r="G39" s="164" t="s">
        <v>94</v>
      </c>
      <c r="H39" s="163" t="s">
        <v>679</v>
      </c>
      <c r="I39" s="163" t="s">
        <v>679</v>
      </c>
      <c r="J39" s="163" t="s">
        <v>679</v>
      </c>
      <c r="K39" s="163" t="s">
        <v>679</v>
      </c>
      <c r="L39" s="163" t="s">
        <v>679</v>
      </c>
      <c r="M39" s="163" t="s">
        <v>680</v>
      </c>
      <c r="N39" s="163" t="s">
        <v>681</v>
      </c>
      <c r="O39" s="163" t="s">
        <v>679</v>
      </c>
      <c r="P39" s="163" t="s">
        <v>679</v>
      </c>
      <c r="Q39" s="163" t="s">
        <v>679</v>
      </c>
      <c r="R39" s="163" t="s">
        <v>679</v>
      </c>
    </row>
    <row r="40" spans="1:18" ht="47.25">
      <c r="A40" s="118" t="s">
        <v>306</v>
      </c>
      <c r="B40" s="39" t="s">
        <v>307</v>
      </c>
      <c r="C40" s="163"/>
      <c r="D40" s="164" t="s">
        <v>676</v>
      </c>
      <c r="E40" s="164" t="s">
        <v>677</v>
      </c>
      <c r="F40" s="164" t="s">
        <v>678</v>
      </c>
      <c r="G40" s="164" t="s">
        <v>94</v>
      </c>
      <c r="H40" s="163" t="s">
        <v>679</v>
      </c>
      <c r="I40" s="163" t="s">
        <v>679</v>
      </c>
      <c r="J40" s="163" t="s">
        <v>679</v>
      </c>
      <c r="K40" s="163" t="s">
        <v>679</v>
      </c>
      <c r="L40" s="163" t="s">
        <v>679</v>
      </c>
      <c r="M40" s="163" t="s">
        <v>680</v>
      </c>
      <c r="N40" s="163" t="s">
        <v>681</v>
      </c>
      <c r="O40" s="163" t="s">
        <v>679</v>
      </c>
      <c r="P40" s="163" t="s">
        <v>679</v>
      </c>
      <c r="Q40" s="163" t="s">
        <v>679</v>
      </c>
      <c r="R40" s="163" t="s">
        <v>679</v>
      </c>
    </row>
    <row r="41" spans="1:18" ht="63">
      <c r="A41" s="118" t="s">
        <v>308</v>
      </c>
      <c r="B41" s="39" t="s">
        <v>175</v>
      </c>
      <c r="C41" s="163" t="s">
        <v>93</v>
      </c>
      <c r="D41" s="164" t="s">
        <v>676</v>
      </c>
      <c r="E41" s="164" t="s">
        <v>677</v>
      </c>
      <c r="F41" s="164" t="s">
        <v>678</v>
      </c>
      <c r="G41" s="164" t="s">
        <v>94</v>
      </c>
      <c r="H41" s="163" t="s">
        <v>679</v>
      </c>
      <c r="I41" s="163" t="s">
        <v>679</v>
      </c>
      <c r="J41" s="163" t="s">
        <v>679</v>
      </c>
      <c r="K41" s="163" t="s">
        <v>679</v>
      </c>
      <c r="L41" s="163" t="s">
        <v>679</v>
      </c>
      <c r="M41" s="163" t="s">
        <v>680</v>
      </c>
      <c r="N41" s="163" t="s">
        <v>681</v>
      </c>
      <c r="O41" s="163" t="s">
        <v>679</v>
      </c>
      <c r="P41" s="163" t="s">
        <v>679</v>
      </c>
      <c r="Q41" s="163" t="s">
        <v>679</v>
      </c>
      <c r="R41" s="163" t="s">
        <v>679</v>
      </c>
    </row>
    <row r="42" spans="1:18" ht="63">
      <c r="A42" s="118" t="s">
        <v>310</v>
      </c>
      <c r="B42" s="39" t="s">
        <v>176</v>
      </c>
      <c r="C42" s="163"/>
      <c r="D42" s="164" t="s">
        <v>676</v>
      </c>
      <c r="E42" s="164" t="s">
        <v>677</v>
      </c>
      <c r="F42" s="164" t="s">
        <v>678</v>
      </c>
      <c r="G42" s="164" t="s">
        <v>94</v>
      </c>
      <c r="H42" s="163" t="s">
        <v>679</v>
      </c>
      <c r="I42" s="163" t="s">
        <v>679</v>
      </c>
      <c r="J42" s="163" t="s">
        <v>679</v>
      </c>
      <c r="K42" s="163" t="s">
        <v>679</v>
      </c>
      <c r="L42" s="163" t="s">
        <v>679</v>
      </c>
      <c r="M42" s="163" t="s">
        <v>680</v>
      </c>
      <c r="N42" s="163" t="s">
        <v>681</v>
      </c>
      <c r="O42" s="163" t="s">
        <v>679</v>
      </c>
      <c r="P42" s="163" t="s">
        <v>679</v>
      </c>
      <c r="Q42" s="163" t="s">
        <v>679</v>
      </c>
      <c r="R42" s="163" t="s">
        <v>679</v>
      </c>
    </row>
    <row r="43" spans="1:18" ht="47.25">
      <c r="A43" s="118" t="s">
        <v>312</v>
      </c>
      <c r="B43" s="39" t="s">
        <v>178</v>
      </c>
      <c r="C43" s="163"/>
      <c r="D43" s="164" t="s">
        <v>676</v>
      </c>
      <c r="E43" s="164" t="s">
        <v>677</v>
      </c>
      <c r="F43" s="164" t="s">
        <v>678</v>
      </c>
      <c r="G43" s="164" t="s">
        <v>94</v>
      </c>
      <c r="H43" s="163" t="s">
        <v>679</v>
      </c>
      <c r="I43" s="163" t="s">
        <v>679</v>
      </c>
      <c r="J43" s="163" t="s">
        <v>679</v>
      </c>
      <c r="K43" s="163" t="s">
        <v>679</v>
      </c>
      <c r="L43" s="163" t="s">
        <v>679</v>
      </c>
      <c r="M43" s="163" t="s">
        <v>680</v>
      </c>
      <c r="N43" s="163" t="s">
        <v>681</v>
      </c>
      <c r="O43" s="163" t="s">
        <v>679</v>
      </c>
      <c r="P43" s="163" t="s">
        <v>679</v>
      </c>
      <c r="Q43" s="163" t="s">
        <v>679</v>
      </c>
      <c r="R43" s="163" t="s">
        <v>679</v>
      </c>
    </row>
    <row r="44" spans="1:18" ht="63">
      <c r="A44" s="118" t="s">
        <v>314</v>
      </c>
      <c r="B44" s="39" t="s">
        <v>180</v>
      </c>
      <c r="C44" s="163"/>
      <c r="D44" s="164" t="s">
        <v>676</v>
      </c>
      <c r="E44" s="164" t="s">
        <v>677</v>
      </c>
      <c r="F44" s="164" t="s">
        <v>678</v>
      </c>
      <c r="G44" s="164" t="s">
        <v>94</v>
      </c>
      <c r="H44" s="163" t="s">
        <v>679</v>
      </c>
      <c r="I44" s="163" t="s">
        <v>679</v>
      </c>
      <c r="J44" s="163" t="s">
        <v>679</v>
      </c>
      <c r="K44" s="163" t="s">
        <v>679</v>
      </c>
      <c r="L44" s="163" t="s">
        <v>679</v>
      </c>
      <c r="M44" s="163" t="s">
        <v>680</v>
      </c>
      <c r="N44" s="163" t="s">
        <v>681</v>
      </c>
      <c r="O44" s="163" t="s">
        <v>679</v>
      </c>
      <c r="P44" s="163" t="s">
        <v>679</v>
      </c>
      <c r="Q44" s="163" t="s">
        <v>679</v>
      </c>
      <c r="R44" s="163" t="s">
        <v>679</v>
      </c>
    </row>
    <row r="45" spans="1:18" ht="47.25">
      <c r="A45" s="118" t="s">
        <v>315</v>
      </c>
      <c r="B45" s="39" t="s">
        <v>182</v>
      </c>
      <c r="C45" s="163"/>
      <c r="D45" s="164" t="s">
        <v>676</v>
      </c>
      <c r="E45" s="164" t="s">
        <v>677</v>
      </c>
      <c r="F45" s="164" t="s">
        <v>678</v>
      </c>
      <c r="G45" s="164" t="s">
        <v>94</v>
      </c>
      <c r="H45" s="163" t="s">
        <v>679</v>
      </c>
      <c r="I45" s="163" t="s">
        <v>679</v>
      </c>
      <c r="J45" s="163" t="s">
        <v>679</v>
      </c>
      <c r="K45" s="163" t="s">
        <v>679</v>
      </c>
      <c r="L45" s="163" t="s">
        <v>679</v>
      </c>
      <c r="M45" s="163" t="s">
        <v>680</v>
      </c>
      <c r="N45" s="163" t="s">
        <v>681</v>
      </c>
      <c r="O45" s="163" t="s">
        <v>679</v>
      </c>
      <c r="P45" s="163" t="s">
        <v>679</v>
      </c>
      <c r="Q45" s="163" t="s">
        <v>679</v>
      </c>
      <c r="R45" s="163" t="s">
        <v>679</v>
      </c>
    </row>
    <row r="46" spans="1:18" ht="47.25">
      <c r="A46" s="15" t="s">
        <v>114</v>
      </c>
      <c r="B46" s="25" t="s">
        <v>115</v>
      </c>
      <c r="C46" s="163" t="s">
        <v>93</v>
      </c>
      <c r="D46" s="164" t="s">
        <v>676</v>
      </c>
      <c r="E46" s="164" t="s">
        <v>677</v>
      </c>
      <c r="F46" s="164" t="s">
        <v>678</v>
      </c>
      <c r="G46" s="164" t="s">
        <v>94</v>
      </c>
      <c r="H46" s="163" t="s">
        <v>682</v>
      </c>
      <c r="I46" s="163" t="s">
        <v>682</v>
      </c>
      <c r="J46" s="163" t="s">
        <v>681</v>
      </c>
      <c r="K46" s="163" t="s">
        <v>681</v>
      </c>
      <c r="L46" s="163" t="s">
        <v>682</v>
      </c>
      <c r="M46" s="163" t="s">
        <v>680</v>
      </c>
      <c r="N46" s="163" t="s">
        <v>681</v>
      </c>
      <c r="O46" s="163" t="s">
        <v>679</v>
      </c>
      <c r="P46" s="163" t="s">
        <v>681</v>
      </c>
      <c r="Q46" s="163" t="s">
        <v>681</v>
      </c>
      <c r="R46" s="163" t="s">
        <v>681</v>
      </c>
    </row>
    <row r="47" spans="1:18" ht="47.25">
      <c r="A47" s="30" t="s">
        <v>116</v>
      </c>
      <c r="B47" s="31" t="s">
        <v>117</v>
      </c>
      <c r="C47" s="163" t="s">
        <v>93</v>
      </c>
      <c r="D47" s="164" t="s">
        <v>676</v>
      </c>
      <c r="E47" s="164" t="s">
        <v>677</v>
      </c>
      <c r="F47" s="164" t="s">
        <v>678</v>
      </c>
      <c r="G47" s="164" t="s">
        <v>94</v>
      </c>
      <c r="H47" s="163" t="s">
        <v>682</v>
      </c>
      <c r="I47" s="163" t="s">
        <v>682</v>
      </c>
      <c r="J47" s="163" t="s">
        <v>681</v>
      </c>
      <c r="K47" s="163" t="s">
        <v>681</v>
      </c>
      <c r="L47" s="163" t="s">
        <v>682</v>
      </c>
      <c r="M47" s="163" t="s">
        <v>680</v>
      </c>
      <c r="N47" s="163" t="s">
        <v>681</v>
      </c>
      <c r="O47" s="163" t="s">
        <v>679</v>
      </c>
      <c r="P47" s="163" t="s">
        <v>681</v>
      </c>
      <c r="Q47" s="163" t="s">
        <v>681</v>
      </c>
      <c r="R47" s="163" t="s">
        <v>681</v>
      </c>
    </row>
    <row r="48" spans="1:18" ht="47.25">
      <c r="A48" s="30" t="s">
        <v>118</v>
      </c>
      <c r="B48" s="31" t="s">
        <v>521</v>
      </c>
      <c r="C48" s="163" t="s">
        <v>93</v>
      </c>
      <c r="D48" s="164" t="s">
        <v>676</v>
      </c>
      <c r="E48" s="164" t="s">
        <v>677</v>
      </c>
      <c r="F48" s="164" t="s">
        <v>678</v>
      </c>
      <c r="G48" s="164" t="s">
        <v>94</v>
      </c>
      <c r="H48" s="163" t="s">
        <v>682</v>
      </c>
      <c r="I48" s="163" t="s">
        <v>682</v>
      </c>
      <c r="J48" s="163" t="s">
        <v>681</v>
      </c>
      <c r="K48" s="163" t="s">
        <v>681</v>
      </c>
      <c r="L48" s="163" t="s">
        <v>682</v>
      </c>
      <c r="M48" s="163" t="s">
        <v>680</v>
      </c>
      <c r="N48" s="163" t="s">
        <v>681</v>
      </c>
      <c r="O48" s="163" t="s">
        <v>679</v>
      </c>
      <c r="P48" s="163" t="s">
        <v>681</v>
      </c>
      <c r="Q48" s="163" t="s">
        <v>681</v>
      </c>
      <c r="R48" s="163" t="s">
        <v>681</v>
      </c>
    </row>
    <row r="49" spans="1:18" ht="47.25">
      <c r="A49" s="30" t="s">
        <v>318</v>
      </c>
      <c r="B49" s="31" t="s">
        <v>319</v>
      </c>
      <c r="C49" s="163" t="s">
        <v>93</v>
      </c>
      <c r="D49" s="164" t="s">
        <v>676</v>
      </c>
      <c r="E49" s="164" t="s">
        <v>677</v>
      </c>
      <c r="F49" s="164" t="s">
        <v>678</v>
      </c>
      <c r="G49" s="164" t="s">
        <v>94</v>
      </c>
      <c r="H49" s="163" t="s">
        <v>682</v>
      </c>
      <c r="I49" s="163" t="s">
        <v>682</v>
      </c>
      <c r="J49" s="163" t="s">
        <v>681</v>
      </c>
      <c r="K49" s="163" t="s">
        <v>681</v>
      </c>
      <c r="L49" s="163" t="s">
        <v>682</v>
      </c>
      <c r="M49" s="163" t="s">
        <v>680</v>
      </c>
      <c r="N49" s="163" t="s">
        <v>681</v>
      </c>
      <c r="O49" s="163" t="s">
        <v>679</v>
      </c>
      <c r="P49" s="163" t="s">
        <v>681</v>
      </c>
      <c r="Q49" s="163" t="s">
        <v>681</v>
      </c>
      <c r="R49" s="163" t="s">
        <v>681</v>
      </c>
    </row>
    <row r="50" spans="1:18" ht="47.25">
      <c r="A50" s="30" t="s">
        <v>320</v>
      </c>
      <c r="B50" s="31" t="s">
        <v>321</v>
      </c>
      <c r="C50" s="163" t="s">
        <v>93</v>
      </c>
      <c r="D50" s="164" t="s">
        <v>676</v>
      </c>
      <c r="E50" s="164" t="s">
        <v>677</v>
      </c>
      <c r="F50" s="164" t="s">
        <v>678</v>
      </c>
      <c r="G50" s="164" t="s">
        <v>94</v>
      </c>
      <c r="H50" s="163" t="s">
        <v>682</v>
      </c>
      <c r="I50" s="163" t="s">
        <v>682</v>
      </c>
      <c r="J50" s="163" t="s">
        <v>681</v>
      </c>
      <c r="K50" s="163" t="s">
        <v>681</v>
      </c>
      <c r="L50" s="163" t="s">
        <v>682</v>
      </c>
      <c r="M50" s="163" t="s">
        <v>680</v>
      </c>
      <c r="N50" s="163" t="s">
        <v>681</v>
      </c>
      <c r="O50" s="163" t="s">
        <v>679</v>
      </c>
      <c r="P50" s="163" t="s">
        <v>681</v>
      </c>
      <c r="Q50" s="163" t="s">
        <v>681</v>
      </c>
      <c r="R50" s="163" t="s">
        <v>681</v>
      </c>
    </row>
    <row r="51" spans="1:18" ht="47.25">
      <c r="A51" s="30" t="s">
        <v>322</v>
      </c>
      <c r="B51" s="31" t="s">
        <v>321</v>
      </c>
      <c r="C51" s="163" t="s">
        <v>93</v>
      </c>
      <c r="D51" s="164" t="s">
        <v>676</v>
      </c>
      <c r="E51" s="164" t="s">
        <v>677</v>
      </c>
      <c r="F51" s="164" t="s">
        <v>678</v>
      </c>
      <c r="G51" s="164" t="s">
        <v>94</v>
      </c>
      <c r="H51" s="163" t="s">
        <v>682</v>
      </c>
      <c r="I51" s="163" t="s">
        <v>682</v>
      </c>
      <c r="J51" s="163" t="s">
        <v>681</v>
      </c>
      <c r="K51" s="163" t="s">
        <v>681</v>
      </c>
      <c r="L51" s="163" t="s">
        <v>682</v>
      </c>
      <c r="M51" s="163" t="s">
        <v>680</v>
      </c>
      <c r="N51" s="163" t="s">
        <v>681</v>
      </c>
      <c r="O51" s="163" t="s">
        <v>679</v>
      </c>
      <c r="P51" s="163" t="s">
        <v>681</v>
      </c>
      <c r="Q51" s="163" t="s">
        <v>681</v>
      </c>
      <c r="R51" s="163" t="s">
        <v>681</v>
      </c>
    </row>
    <row r="52" spans="1:18" ht="47.25">
      <c r="A52" s="15" t="s">
        <v>120</v>
      </c>
      <c r="B52" s="25" t="s">
        <v>121</v>
      </c>
      <c r="C52" s="163" t="s">
        <v>93</v>
      </c>
      <c r="D52" s="164" t="s">
        <v>676</v>
      </c>
      <c r="E52" s="164" t="s">
        <v>677</v>
      </c>
      <c r="F52" s="164" t="s">
        <v>678</v>
      </c>
      <c r="G52" s="164" t="s">
        <v>94</v>
      </c>
      <c r="H52" s="163" t="s">
        <v>94</v>
      </c>
      <c r="I52" s="163" t="s">
        <v>94</v>
      </c>
      <c r="J52" s="163" t="s">
        <v>94</v>
      </c>
      <c r="K52" s="163" t="s">
        <v>94</v>
      </c>
      <c r="L52" s="163" t="s">
        <v>94</v>
      </c>
      <c r="M52" s="163" t="s">
        <v>94</v>
      </c>
      <c r="N52" s="163" t="s">
        <v>94</v>
      </c>
      <c r="O52" s="163" t="s">
        <v>94</v>
      </c>
      <c r="P52" s="163" t="s">
        <v>94</v>
      </c>
      <c r="Q52" s="163" t="s">
        <v>94</v>
      </c>
      <c r="R52" s="163" t="s">
        <v>94</v>
      </c>
    </row>
    <row r="53" spans="1:18" ht="47.25">
      <c r="A53" s="30" t="s">
        <v>122</v>
      </c>
      <c r="B53" s="31" t="s">
        <v>123</v>
      </c>
      <c r="C53" s="163" t="s">
        <v>93</v>
      </c>
      <c r="D53" s="164" t="s">
        <v>676</v>
      </c>
      <c r="E53" s="164" t="s">
        <v>677</v>
      </c>
      <c r="F53" s="164" t="s">
        <v>678</v>
      </c>
      <c r="G53" s="164" t="s">
        <v>94</v>
      </c>
      <c r="H53" s="163" t="s">
        <v>94</v>
      </c>
      <c r="I53" s="163" t="s">
        <v>94</v>
      </c>
      <c r="J53" s="163" t="s">
        <v>94</v>
      </c>
      <c r="K53" s="163" t="s">
        <v>94</v>
      </c>
      <c r="L53" s="163" t="s">
        <v>94</v>
      </c>
      <c r="M53" s="163" t="s">
        <v>94</v>
      </c>
      <c r="N53" s="163" t="s">
        <v>94</v>
      </c>
      <c r="O53" s="163" t="s">
        <v>94</v>
      </c>
      <c r="P53" s="163" t="s">
        <v>94</v>
      </c>
      <c r="Q53" s="163" t="s">
        <v>94</v>
      </c>
      <c r="R53" s="163" t="s">
        <v>94</v>
      </c>
    </row>
  </sheetData>
  <sheetProtection selectLockedCells="1" selectUnlockedCells="1"/>
  <autoFilter ref="A12:R12"/>
  <mergeCells count="8">
    <mergeCell ref="A9:R9"/>
    <mergeCell ref="A10:R10"/>
    <mergeCell ref="P1:R1"/>
    <mergeCell ref="P2:R2"/>
    <mergeCell ref="P3:R3"/>
    <mergeCell ref="A4:R4"/>
    <mergeCell ref="A6:R6"/>
    <mergeCell ref="A7:R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7" r:id="rId1"/>
</worksheet>
</file>

<file path=xl/worksheets/sheet17.xml><?xml version="1.0" encoding="utf-8"?>
<worksheet xmlns="http://schemas.openxmlformats.org/spreadsheetml/2006/main" xmlns:r="http://schemas.openxmlformats.org/officeDocument/2006/relationships">
  <sheetPr>
    <tabColor indexed="21"/>
  </sheetPr>
  <dimension ref="A1:AH56"/>
  <sheetViews>
    <sheetView showGridLines="0" view="pageBreakPreview" zoomScale="55" zoomScaleNormal="50" zoomScaleSheetLayoutView="55" zoomScalePageLayoutView="0" workbookViewId="0" topLeftCell="A28">
      <selection activeCell="E41" sqref="E41"/>
    </sheetView>
  </sheetViews>
  <sheetFormatPr defaultColWidth="15.8515625" defaultRowHeight="12.75"/>
  <cols>
    <col min="1" max="1" width="20.28125" style="156" customWidth="1"/>
    <col min="2" max="2" width="43.28125" style="157" customWidth="1"/>
    <col min="3" max="3" width="31.7109375" style="157" customWidth="1"/>
    <col min="4" max="4" width="18.8515625" style="157" customWidth="1"/>
    <col min="5" max="5" width="33.28125" style="157" customWidth="1"/>
    <col min="6" max="6" width="29.7109375" style="157" customWidth="1"/>
    <col min="7" max="7" width="20.57421875" style="157" customWidth="1"/>
    <col min="8" max="8" width="20.00390625" style="157" customWidth="1"/>
    <col min="9" max="9" width="16.140625" style="157" customWidth="1"/>
    <col min="10" max="10" width="14.7109375" style="157" customWidth="1"/>
    <col min="11" max="12" width="20.00390625" style="157" customWidth="1"/>
    <col min="13" max="13" width="21.28125" style="157" customWidth="1"/>
    <col min="14" max="14" width="24.7109375" style="157" customWidth="1"/>
    <col min="15" max="15" width="8.8515625" style="157" customWidth="1"/>
    <col min="16" max="16" width="10.28125" style="157" customWidth="1"/>
    <col min="17" max="17" width="20.421875" style="157" customWidth="1"/>
    <col min="18" max="18" width="21.140625" style="157" customWidth="1"/>
    <col min="19" max="19" width="10.421875" style="157" customWidth="1"/>
    <col min="20" max="20" width="10.28125" style="157" customWidth="1"/>
    <col min="21" max="21" width="25.28125" style="157" customWidth="1"/>
    <col min="22" max="23" width="26.00390625" style="157" customWidth="1"/>
    <col min="24" max="24" width="17.140625" style="157" customWidth="1"/>
    <col min="25" max="25" width="12.140625" style="156" customWidth="1"/>
    <col min="26" max="26" width="10.57421875" style="156" customWidth="1"/>
    <col min="27" max="27" width="11.421875" style="156" customWidth="1"/>
    <col min="28" max="28" width="10.28125" style="156" customWidth="1"/>
    <col min="29" max="29" width="8.421875" style="156" customWidth="1"/>
    <col min="30" max="30" width="15.421875" style="156" customWidth="1"/>
    <col min="31" max="31" width="18.28125" style="156" customWidth="1"/>
    <col min="32" max="32" width="31.421875" style="156" customWidth="1"/>
    <col min="33" max="33" width="21.140625" style="156" customWidth="1"/>
    <col min="34" max="34" width="33.28125" style="156" customWidth="1"/>
    <col min="35" max="237" width="9.140625" style="156" customWidth="1"/>
    <col min="238" max="238" width="4.421875" style="156" customWidth="1"/>
    <col min="239" max="239" width="18.421875" style="156" customWidth="1"/>
    <col min="240" max="240" width="19.140625" style="156" customWidth="1"/>
    <col min="241" max="241" width="15.57421875" style="156" customWidth="1"/>
    <col min="242" max="243" width="12.57421875" style="156" customWidth="1"/>
    <col min="244" max="244" width="7.140625" style="156" customWidth="1"/>
    <col min="245" max="245" width="10.140625" style="156" customWidth="1"/>
    <col min="246" max="246" width="16.00390625" style="156" customWidth="1"/>
    <col min="247" max="247" width="15.28125" style="156" customWidth="1"/>
    <col min="248" max="248" width="18.421875" style="156" customWidth="1"/>
    <col min="249" max="249" width="13.421875" style="156" customWidth="1"/>
    <col min="250" max="250" width="19.421875" style="156" customWidth="1"/>
    <col min="251" max="251" width="15.28125" style="156" customWidth="1"/>
    <col min="252" max="252" width="21.140625" style="156" customWidth="1"/>
    <col min="253" max="253" width="17.28125" style="156" customWidth="1"/>
    <col min="254" max="254" width="17.00390625" style="156" customWidth="1"/>
    <col min="255" max="255" width="16.8515625" style="156" customWidth="1"/>
    <col min="256" max="16384" width="15.8515625" style="156" customWidth="1"/>
  </cols>
  <sheetData>
    <row r="1" spans="14:31" ht="18.75">
      <c r="N1" s="402" t="s">
        <v>683</v>
      </c>
      <c r="O1" s="402"/>
      <c r="P1" s="402"/>
      <c r="AE1" s="169"/>
    </row>
    <row r="2" spans="14:31" ht="18.75">
      <c r="N2" s="402" t="s">
        <v>1</v>
      </c>
      <c r="O2" s="402"/>
      <c r="P2" s="402"/>
      <c r="AE2" s="113"/>
    </row>
    <row r="3" spans="14:31" ht="18.75">
      <c r="N3" s="402" t="s">
        <v>2</v>
      </c>
      <c r="O3" s="402"/>
      <c r="P3" s="402"/>
      <c r="AE3" s="113"/>
    </row>
    <row r="4" spans="1:34" ht="18.75">
      <c r="A4" s="414" t="s">
        <v>684</v>
      </c>
      <c r="B4" s="414"/>
      <c r="C4" s="414"/>
      <c r="D4" s="414"/>
      <c r="E4" s="414"/>
      <c r="F4" s="414"/>
      <c r="G4" s="414"/>
      <c r="H4" s="414"/>
      <c r="I4" s="414"/>
      <c r="J4" s="414"/>
      <c r="K4" s="414"/>
      <c r="L4" s="414"/>
      <c r="M4" s="414"/>
      <c r="N4" s="414"/>
      <c r="O4" s="414"/>
      <c r="P4" s="414"/>
      <c r="Q4" s="127"/>
      <c r="R4" s="127"/>
      <c r="S4" s="127"/>
      <c r="T4" s="127"/>
      <c r="U4" s="127"/>
      <c r="V4" s="127"/>
      <c r="W4" s="127"/>
      <c r="X4" s="127"/>
      <c r="Y4" s="127"/>
      <c r="Z4" s="127"/>
      <c r="AA4" s="127"/>
      <c r="AB4" s="127"/>
      <c r="AC4" s="127"/>
      <c r="AD4" s="127"/>
      <c r="AE4" s="127"/>
      <c r="AF4" s="127"/>
      <c r="AG4" s="127"/>
      <c r="AH4" s="127"/>
    </row>
    <row r="5" spans="1:34" ht="15.75">
      <c r="A5" s="425"/>
      <c r="B5" s="425"/>
      <c r="C5" s="425"/>
      <c r="D5" s="425"/>
      <c r="E5" s="425"/>
      <c r="F5" s="425"/>
      <c r="G5" s="425"/>
      <c r="H5" s="425"/>
      <c r="I5" s="425"/>
      <c r="J5" s="425"/>
      <c r="K5" s="425"/>
      <c r="L5" s="425"/>
      <c r="M5" s="425"/>
      <c r="N5" s="425"/>
      <c r="O5" s="425"/>
      <c r="P5" s="425"/>
      <c r="Q5" s="128"/>
      <c r="R5" s="128"/>
      <c r="S5" s="128"/>
      <c r="T5" s="128"/>
      <c r="U5" s="128"/>
      <c r="V5" s="128"/>
      <c r="W5" s="128"/>
      <c r="X5" s="128"/>
      <c r="Y5" s="128"/>
      <c r="Z5" s="128"/>
      <c r="AA5" s="128"/>
      <c r="AB5" s="128"/>
      <c r="AC5" s="128"/>
      <c r="AD5" s="128"/>
      <c r="AE5" s="128"/>
      <c r="AF5" s="128"/>
      <c r="AG5" s="128"/>
      <c r="AH5" s="128"/>
    </row>
    <row r="6" spans="1:34" ht="18.75">
      <c r="A6" s="414" t="s">
        <v>685</v>
      </c>
      <c r="B6" s="414"/>
      <c r="C6" s="414"/>
      <c r="D6" s="414"/>
      <c r="E6" s="414"/>
      <c r="F6" s="414"/>
      <c r="G6" s="414"/>
      <c r="H6" s="414"/>
      <c r="I6" s="414"/>
      <c r="J6" s="414"/>
      <c r="K6" s="414"/>
      <c r="L6" s="414"/>
      <c r="M6" s="414"/>
      <c r="N6" s="414"/>
      <c r="O6" s="414"/>
      <c r="P6" s="414"/>
      <c r="Q6" s="128"/>
      <c r="R6" s="128"/>
      <c r="S6" s="128"/>
      <c r="T6" s="128"/>
      <c r="U6" s="128"/>
      <c r="V6" s="128"/>
      <c r="W6" s="128"/>
      <c r="X6" s="128"/>
      <c r="Y6" s="128"/>
      <c r="Z6" s="128"/>
      <c r="AA6" s="128"/>
      <c r="AB6" s="128"/>
      <c r="AC6" s="128"/>
      <c r="AD6" s="128"/>
      <c r="AE6" s="128"/>
      <c r="AF6" s="128"/>
      <c r="AG6" s="128"/>
      <c r="AH6" s="128"/>
    </row>
    <row r="7" spans="1:34" ht="15.75">
      <c r="A7" s="128"/>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row>
    <row r="8" spans="1:34" ht="18.75">
      <c r="A8" s="404" t="s">
        <v>686</v>
      </c>
      <c r="B8" s="404"/>
      <c r="C8" s="404"/>
      <c r="D8" s="404"/>
      <c r="E8" s="404"/>
      <c r="F8" s="404"/>
      <c r="G8" s="404"/>
      <c r="H8" s="404"/>
      <c r="I8" s="404"/>
      <c r="J8" s="404"/>
      <c r="K8" s="404"/>
      <c r="L8" s="404"/>
      <c r="M8" s="404"/>
      <c r="N8" s="404"/>
      <c r="O8" s="404"/>
      <c r="P8" s="404"/>
      <c r="Q8" s="158"/>
      <c r="R8" s="158"/>
      <c r="S8" s="158"/>
      <c r="T8" s="158"/>
      <c r="U8" s="158"/>
      <c r="V8" s="158"/>
      <c r="W8" s="158"/>
      <c r="X8" s="158"/>
      <c r="Y8" s="158"/>
      <c r="Z8" s="158"/>
      <c r="AA8" s="158"/>
      <c r="AB8" s="158"/>
      <c r="AC8" s="158"/>
      <c r="AD8" s="158"/>
      <c r="AE8" s="158"/>
      <c r="AF8" s="158"/>
      <c r="AG8" s="158"/>
      <c r="AH8" s="158"/>
    </row>
    <row r="9" spans="1:34" ht="15.75">
      <c r="A9" s="405" t="s">
        <v>6</v>
      </c>
      <c r="B9" s="405"/>
      <c r="C9" s="405"/>
      <c r="D9" s="405"/>
      <c r="E9" s="405"/>
      <c r="F9" s="405"/>
      <c r="G9" s="405"/>
      <c r="H9" s="405"/>
      <c r="I9" s="405"/>
      <c r="J9" s="405"/>
      <c r="K9" s="405"/>
      <c r="L9" s="405"/>
      <c r="M9" s="405"/>
      <c r="N9" s="405"/>
      <c r="O9" s="405"/>
      <c r="P9" s="405"/>
      <c r="Q9" s="130"/>
      <c r="R9" s="130"/>
      <c r="S9" s="130"/>
      <c r="T9" s="130"/>
      <c r="U9" s="130"/>
      <c r="V9" s="130"/>
      <c r="W9" s="130"/>
      <c r="X9" s="130"/>
      <c r="Y9" s="130"/>
      <c r="Z9" s="130"/>
      <c r="AA9" s="130"/>
      <c r="AB9" s="130"/>
      <c r="AC9" s="130"/>
      <c r="AD9" s="130"/>
      <c r="AE9" s="130"/>
      <c r="AF9" s="130"/>
      <c r="AG9" s="130"/>
      <c r="AH9" s="130"/>
    </row>
    <row r="10" spans="1:34" ht="15">
      <c r="A10" s="445"/>
      <c r="B10" s="445"/>
      <c r="C10" s="445"/>
      <c r="D10" s="445"/>
      <c r="E10" s="445"/>
      <c r="F10" s="445"/>
      <c r="G10" s="445"/>
      <c r="H10" s="445"/>
      <c r="I10" s="445"/>
      <c r="J10" s="445"/>
      <c r="K10" s="445"/>
      <c r="L10" s="445"/>
      <c r="M10" s="445"/>
      <c r="N10" s="445"/>
      <c r="O10" s="445"/>
      <c r="P10" s="445"/>
      <c r="Q10" s="170"/>
      <c r="R10" s="170"/>
      <c r="S10" s="170"/>
      <c r="T10" s="170"/>
      <c r="U10" s="170"/>
      <c r="V10" s="170"/>
      <c r="W10" s="170"/>
      <c r="X10" s="170"/>
      <c r="Y10" s="170"/>
      <c r="Z10" s="170"/>
      <c r="AA10" s="170"/>
      <c r="AB10" s="170"/>
      <c r="AC10" s="170"/>
      <c r="AD10" s="170"/>
      <c r="AE10" s="170"/>
      <c r="AF10" s="170"/>
      <c r="AG10" s="170"/>
      <c r="AH10" s="170"/>
    </row>
    <row r="11" spans="1:34" ht="18" customHeight="1">
      <c r="A11" s="446" t="s">
        <v>7</v>
      </c>
      <c r="B11" s="446"/>
      <c r="C11" s="446"/>
      <c r="D11" s="446"/>
      <c r="E11" s="446"/>
      <c r="F11" s="446"/>
      <c r="G11" s="446"/>
      <c r="H11" s="446"/>
      <c r="I11" s="446"/>
      <c r="J11" s="446"/>
      <c r="K11" s="446"/>
      <c r="L11" s="446"/>
      <c r="M11" s="446"/>
      <c r="N11" s="446"/>
      <c r="O11" s="446"/>
      <c r="P11" s="446"/>
      <c r="Q11" s="171"/>
      <c r="R11" s="171"/>
      <c r="S11" s="171"/>
      <c r="T11" s="171"/>
      <c r="U11" s="171"/>
      <c r="V11" s="171"/>
      <c r="W11" s="171"/>
      <c r="X11" s="171"/>
      <c r="Y11" s="171"/>
      <c r="Z11" s="171"/>
      <c r="AA11" s="171"/>
      <c r="AB11" s="171"/>
      <c r="AC11" s="171"/>
      <c r="AD11" s="171"/>
      <c r="AE11" s="171"/>
      <c r="AF11" s="171"/>
      <c r="AG11" s="171"/>
      <c r="AH11" s="171"/>
    </row>
    <row r="12" spans="1:34" ht="15">
      <c r="A12" s="447"/>
      <c r="B12" s="447"/>
      <c r="C12" s="447"/>
      <c r="D12" s="447"/>
      <c r="E12" s="447"/>
      <c r="F12" s="447"/>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row>
    <row r="13" spans="1:34" s="174" customFormat="1" ht="63" customHeight="1">
      <c r="A13" s="448" t="s">
        <v>10</v>
      </c>
      <c r="B13" s="448" t="s">
        <v>11</v>
      </c>
      <c r="C13" s="448" t="s">
        <v>12</v>
      </c>
      <c r="D13" s="448" t="s">
        <v>687</v>
      </c>
      <c r="E13" s="448"/>
      <c r="F13" s="448"/>
      <c r="G13" s="448" t="s">
        <v>688</v>
      </c>
      <c r="H13" s="448" t="s">
        <v>689</v>
      </c>
      <c r="I13" s="448"/>
      <c r="J13" s="448"/>
      <c r="K13" s="448"/>
      <c r="L13" s="448"/>
      <c r="M13" s="418" t="s">
        <v>690</v>
      </c>
      <c r="N13" s="418"/>
      <c r="O13" s="418"/>
      <c r="P13" s="418"/>
      <c r="Q13" s="418" t="s">
        <v>691</v>
      </c>
      <c r="R13" s="418"/>
      <c r="S13" s="418"/>
      <c r="T13" s="418"/>
      <c r="U13" s="418" t="s">
        <v>692</v>
      </c>
      <c r="V13" s="449" t="s">
        <v>693</v>
      </c>
      <c r="W13" s="449"/>
      <c r="X13" s="449" t="s">
        <v>694</v>
      </c>
      <c r="Y13" s="449" t="s">
        <v>695</v>
      </c>
      <c r="Z13" s="449"/>
      <c r="AA13" s="418" t="s">
        <v>696</v>
      </c>
      <c r="AB13" s="418"/>
      <c r="AC13" s="418"/>
      <c r="AD13" s="418"/>
      <c r="AE13" s="418" t="s">
        <v>697</v>
      </c>
      <c r="AF13" s="418" t="s">
        <v>697</v>
      </c>
      <c r="AG13" s="418"/>
      <c r="AH13" s="448" t="s">
        <v>698</v>
      </c>
    </row>
    <row r="14" spans="1:34" s="174" customFormat="1" ht="213.75" customHeight="1">
      <c r="A14" s="448"/>
      <c r="B14" s="448"/>
      <c r="C14" s="448"/>
      <c r="D14" s="448" t="s">
        <v>699</v>
      </c>
      <c r="E14" s="448"/>
      <c r="F14" s="448" t="s">
        <v>700</v>
      </c>
      <c r="G14" s="448"/>
      <c r="H14" s="448" t="s">
        <v>701</v>
      </c>
      <c r="I14" s="448" t="s">
        <v>702</v>
      </c>
      <c r="J14" s="448"/>
      <c r="K14" s="448" t="s">
        <v>703</v>
      </c>
      <c r="L14" s="448" t="s">
        <v>704</v>
      </c>
      <c r="M14" s="449" t="s">
        <v>705</v>
      </c>
      <c r="N14" s="449" t="s">
        <v>706</v>
      </c>
      <c r="O14" s="449" t="s">
        <v>707</v>
      </c>
      <c r="P14" s="449"/>
      <c r="Q14" s="449" t="s">
        <v>708</v>
      </c>
      <c r="R14" s="449" t="s">
        <v>709</v>
      </c>
      <c r="S14" s="449" t="s">
        <v>710</v>
      </c>
      <c r="T14" s="449"/>
      <c r="U14" s="418"/>
      <c r="V14" s="449"/>
      <c r="W14" s="449"/>
      <c r="X14" s="449"/>
      <c r="Y14" s="449"/>
      <c r="Z14" s="449"/>
      <c r="AA14" s="450" t="s">
        <v>711</v>
      </c>
      <c r="AB14" s="450"/>
      <c r="AC14" s="448" t="s">
        <v>712</v>
      </c>
      <c r="AD14" s="448"/>
      <c r="AE14" s="418"/>
      <c r="AF14" s="418" t="s">
        <v>713</v>
      </c>
      <c r="AG14" s="418" t="s">
        <v>714</v>
      </c>
      <c r="AH14" s="448"/>
    </row>
    <row r="15" spans="1:34" s="174" customFormat="1" ht="43.5" customHeight="1">
      <c r="A15" s="448"/>
      <c r="B15" s="448"/>
      <c r="C15" s="448"/>
      <c r="D15" s="172" t="s">
        <v>715</v>
      </c>
      <c r="E15" s="172" t="s">
        <v>716</v>
      </c>
      <c r="F15" s="448"/>
      <c r="G15" s="448"/>
      <c r="H15" s="448"/>
      <c r="I15" s="172" t="s">
        <v>717</v>
      </c>
      <c r="J15" s="172" t="s">
        <v>718</v>
      </c>
      <c r="K15" s="448"/>
      <c r="L15" s="448"/>
      <c r="M15" s="449"/>
      <c r="N15" s="449"/>
      <c r="O15" s="176" t="s">
        <v>719</v>
      </c>
      <c r="P15" s="176" t="s">
        <v>720</v>
      </c>
      <c r="Q15" s="449"/>
      <c r="R15" s="449"/>
      <c r="S15" s="176" t="s">
        <v>719</v>
      </c>
      <c r="T15" s="176" t="s">
        <v>720</v>
      </c>
      <c r="U15" s="418"/>
      <c r="V15" s="173" t="s">
        <v>721</v>
      </c>
      <c r="W15" s="173" t="s">
        <v>722</v>
      </c>
      <c r="X15" s="449"/>
      <c r="Y15" s="176" t="s">
        <v>719</v>
      </c>
      <c r="Z15" s="176" t="s">
        <v>720</v>
      </c>
      <c r="AA15" s="177" t="s">
        <v>723</v>
      </c>
      <c r="AB15" s="177" t="s">
        <v>724</v>
      </c>
      <c r="AC15" s="177" t="s">
        <v>723</v>
      </c>
      <c r="AD15" s="177" t="s">
        <v>724</v>
      </c>
      <c r="AE15" s="418"/>
      <c r="AF15" s="418"/>
      <c r="AG15" s="418"/>
      <c r="AH15" s="448"/>
    </row>
    <row r="16" spans="1:34" s="174" customFormat="1" ht="15" customHeight="1">
      <c r="A16" s="175">
        <v>1</v>
      </c>
      <c r="B16" s="175">
        <v>2</v>
      </c>
      <c r="C16" s="175">
        <v>3</v>
      </c>
      <c r="D16" s="175">
        <v>4</v>
      </c>
      <c r="E16" s="175">
        <v>5</v>
      </c>
      <c r="F16" s="175">
        <v>6</v>
      </c>
      <c r="G16" s="175">
        <v>7</v>
      </c>
      <c r="H16" s="175">
        <v>8</v>
      </c>
      <c r="I16" s="175">
        <v>9</v>
      </c>
      <c r="J16" s="175">
        <v>10</v>
      </c>
      <c r="K16" s="175">
        <v>11</v>
      </c>
      <c r="L16" s="175">
        <v>12</v>
      </c>
      <c r="M16" s="175">
        <v>13</v>
      </c>
      <c r="N16" s="175">
        <v>14</v>
      </c>
      <c r="O16" s="175">
        <v>15</v>
      </c>
      <c r="P16" s="175">
        <v>16</v>
      </c>
      <c r="Q16" s="175">
        <v>17</v>
      </c>
      <c r="R16" s="175">
        <v>18</v>
      </c>
      <c r="S16" s="175">
        <v>19</v>
      </c>
      <c r="T16" s="175">
        <v>20</v>
      </c>
      <c r="U16" s="175">
        <v>21</v>
      </c>
      <c r="V16" s="175">
        <v>22</v>
      </c>
      <c r="W16" s="175">
        <v>23</v>
      </c>
      <c r="X16" s="175">
        <v>24</v>
      </c>
      <c r="Y16" s="175">
        <v>25</v>
      </c>
      <c r="Z16" s="175">
        <v>26</v>
      </c>
      <c r="AA16" s="175">
        <v>27</v>
      </c>
      <c r="AB16" s="175">
        <v>28</v>
      </c>
      <c r="AC16" s="175">
        <v>29</v>
      </c>
      <c r="AD16" s="175">
        <v>30</v>
      </c>
      <c r="AE16" s="175">
        <v>31</v>
      </c>
      <c r="AF16" s="175">
        <v>32</v>
      </c>
      <c r="AG16" s="175">
        <v>33</v>
      </c>
      <c r="AH16" s="175">
        <v>34</v>
      </c>
    </row>
    <row r="17" spans="1:34" ht="31.5">
      <c r="A17" s="24">
        <v>0</v>
      </c>
      <c r="B17" s="25" t="s">
        <v>92</v>
      </c>
      <c r="C17" s="163" t="s">
        <v>93</v>
      </c>
      <c r="D17" s="178" t="s">
        <v>94</v>
      </c>
      <c r="E17" s="163" t="s">
        <v>94</v>
      </c>
      <c r="F17" s="163" t="s">
        <v>142</v>
      </c>
      <c r="G17" s="179">
        <v>0</v>
      </c>
      <c r="H17" s="178" t="s">
        <v>94</v>
      </c>
      <c r="I17" s="163" t="s">
        <v>94</v>
      </c>
      <c r="J17" s="163" t="s">
        <v>94</v>
      </c>
      <c r="K17" s="163" t="s">
        <v>94</v>
      </c>
      <c r="L17" s="163" t="s">
        <v>94</v>
      </c>
      <c r="M17" s="164" t="s">
        <v>94</v>
      </c>
      <c r="N17" s="164" t="s">
        <v>94</v>
      </c>
      <c r="O17" s="179">
        <v>0</v>
      </c>
      <c r="P17" s="179">
        <v>0</v>
      </c>
      <c r="Q17" s="164" t="s">
        <v>94</v>
      </c>
      <c r="R17" s="164" t="s">
        <v>94</v>
      </c>
      <c r="S17" s="179">
        <v>0</v>
      </c>
      <c r="T17" s="179">
        <v>0</v>
      </c>
      <c r="U17" s="164" t="s">
        <v>94</v>
      </c>
      <c r="V17" s="179" t="s">
        <v>94</v>
      </c>
      <c r="W17" s="178" t="s">
        <v>94</v>
      </c>
      <c r="X17" s="180" t="s">
        <v>94</v>
      </c>
      <c r="Y17" s="179">
        <v>0</v>
      </c>
      <c r="Z17" s="179">
        <v>0</v>
      </c>
      <c r="AA17" s="179">
        <v>0</v>
      </c>
      <c r="AB17" s="179">
        <v>0</v>
      </c>
      <c r="AC17" s="179">
        <v>0</v>
      </c>
      <c r="AD17" s="179">
        <v>0</v>
      </c>
      <c r="AE17" s="163" t="s">
        <v>94</v>
      </c>
      <c r="AF17" s="163" t="s">
        <v>94</v>
      </c>
      <c r="AG17" s="164" t="s">
        <v>94</v>
      </c>
      <c r="AH17" s="163" t="s">
        <v>94</v>
      </c>
    </row>
    <row r="18" spans="1:34" ht="31.5">
      <c r="A18" s="36" t="s">
        <v>95</v>
      </c>
      <c r="B18" s="37" t="s">
        <v>96</v>
      </c>
      <c r="C18" s="163" t="s">
        <v>93</v>
      </c>
      <c r="D18" s="178" t="s">
        <v>94</v>
      </c>
      <c r="E18" s="163" t="s">
        <v>94</v>
      </c>
      <c r="F18" s="163" t="s">
        <v>142</v>
      </c>
      <c r="G18" s="179">
        <v>0</v>
      </c>
      <c r="H18" s="178" t="s">
        <v>94</v>
      </c>
      <c r="I18" s="163" t="s">
        <v>94</v>
      </c>
      <c r="J18" s="163" t="s">
        <v>94</v>
      </c>
      <c r="K18" s="163" t="s">
        <v>94</v>
      </c>
      <c r="L18" s="163" t="s">
        <v>94</v>
      </c>
      <c r="M18" s="164" t="s">
        <v>94</v>
      </c>
      <c r="N18" s="164" t="s">
        <v>94</v>
      </c>
      <c r="O18" s="179">
        <v>0</v>
      </c>
      <c r="P18" s="179">
        <v>0</v>
      </c>
      <c r="Q18" s="164" t="s">
        <v>94</v>
      </c>
      <c r="R18" s="164" t="s">
        <v>94</v>
      </c>
      <c r="S18" s="179">
        <v>0</v>
      </c>
      <c r="T18" s="179">
        <v>0</v>
      </c>
      <c r="U18" s="164" t="s">
        <v>94</v>
      </c>
      <c r="V18" s="179">
        <v>0</v>
      </c>
      <c r="W18" s="178" t="s">
        <v>94</v>
      </c>
      <c r="X18" s="180" t="s">
        <v>94</v>
      </c>
      <c r="Y18" s="179">
        <v>0</v>
      </c>
      <c r="Z18" s="179">
        <v>0</v>
      </c>
      <c r="AA18" s="179">
        <v>0</v>
      </c>
      <c r="AB18" s="179">
        <v>0</v>
      </c>
      <c r="AC18" s="179">
        <v>0</v>
      </c>
      <c r="AD18" s="179">
        <v>0</v>
      </c>
      <c r="AE18" s="163" t="s">
        <v>94</v>
      </c>
      <c r="AF18" s="163" t="s">
        <v>94</v>
      </c>
      <c r="AG18" s="164" t="s">
        <v>94</v>
      </c>
      <c r="AH18" s="163" t="s">
        <v>94</v>
      </c>
    </row>
    <row r="19" spans="1:34" ht="31.5">
      <c r="A19" s="36" t="s">
        <v>97</v>
      </c>
      <c r="B19" s="37" t="s">
        <v>98</v>
      </c>
      <c r="C19" s="163" t="s">
        <v>93</v>
      </c>
      <c r="D19" s="178" t="s">
        <v>94</v>
      </c>
      <c r="E19" s="163" t="s">
        <v>94</v>
      </c>
      <c r="F19" s="163" t="s">
        <v>142</v>
      </c>
      <c r="G19" s="179">
        <v>0</v>
      </c>
      <c r="H19" s="178" t="s">
        <v>94</v>
      </c>
      <c r="I19" s="163" t="s">
        <v>94</v>
      </c>
      <c r="J19" s="163" t="s">
        <v>94</v>
      </c>
      <c r="K19" s="163" t="s">
        <v>94</v>
      </c>
      <c r="L19" s="163" t="s">
        <v>94</v>
      </c>
      <c r="M19" s="164" t="s">
        <v>94</v>
      </c>
      <c r="N19" s="164" t="s">
        <v>94</v>
      </c>
      <c r="O19" s="179" t="s">
        <v>94</v>
      </c>
      <c r="P19" s="179" t="s">
        <v>94</v>
      </c>
      <c r="Q19" s="164" t="s">
        <v>94</v>
      </c>
      <c r="R19" s="164" t="s">
        <v>94</v>
      </c>
      <c r="S19" s="179" t="s">
        <v>94</v>
      </c>
      <c r="T19" s="179" t="s">
        <v>94</v>
      </c>
      <c r="U19" s="164" t="s">
        <v>94</v>
      </c>
      <c r="V19" s="179" t="s">
        <v>94</v>
      </c>
      <c r="W19" s="178" t="s">
        <v>94</v>
      </c>
      <c r="X19" s="180" t="s">
        <v>94</v>
      </c>
      <c r="Y19" s="179" t="s">
        <v>94</v>
      </c>
      <c r="Z19" s="179" t="s">
        <v>94</v>
      </c>
      <c r="AA19" s="179" t="s">
        <v>94</v>
      </c>
      <c r="AB19" s="179" t="s">
        <v>94</v>
      </c>
      <c r="AC19" s="179" t="s">
        <v>94</v>
      </c>
      <c r="AD19" s="179" t="s">
        <v>94</v>
      </c>
      <c r="AE19" s="163" t="s">
        <v>94</v>
      </c>
      <c r="AF19" s="163" t="s">
        <v>94</v>
      </c>
      <c r="AG19" s="164" t="s">
        <v>94</v>
      </c>
      <c r="AH19" s="163" t="s">
        <v>94</v>
      </c>
    </row>
    <row r="20" spans="1:34" ht="31.5">
      <c r="A20" s="36" t="s">
        <v>99</v>
      </c>
      <c r="B20" s="37" t="s">
        <v>121</v>
      </c>
      <c r="C20" s="163" t="s">
        <v>93</v>
      </c>
      <c r="D20" s="178" t="s">
        <v>94</v>
      </c>
      <c r="E20" s="163" t="s">
        <v>94</v>
      </c>
      <c r="F20" s="163" t="s">
        <v>142</v>
      </c>
      <c r="G20" s="179">
        <v>0</v>
      </c>
      <c r="H20" s="178" t="s">
        <v>94</v>
      </c>
      <c r="I20" s="163" t="s">
        <v>94</v>
      </c>
      <c r="J20" s="163" t="s">
        <v>94</v>
      </c>
      <c r="K20" s="163" t="s">
        <v>94</v>
      </c>
      <c r="L20" s="163" t="s">
        <v>94</v>
      </c>
      <c r="M20" s="164" t="s">
        <v>94</v>
      </c>
      <c r="N20" s="164" t="s">
        <v>94</v>
      </c>
      <c r="O20" s="179" t="s">
        <v>94</v>
      </c>
      <c r="P20" s="179" t="s">
        <v>94</v>
      </c>
      <c r="Q20" s="164" t="s">
        <v>94</v>
      </c>
      <c r="R20" s="164" t="s">
        <v>94</v>
      </c>
      <c r="S20" s="179" t="s">
        <v>94</v>
      </c>
      <c r="T20" s="179" t="s">
        <v>94</v>
      </c>
      <c r="U20" s="164" t="s">
        <v>94</v>
      </c>
      <c r="V20" s="179" t="s">
        <v>94</v>
      </c>
      <c r="W20" s="178" t="s">
        <v>94</v>
      </c>
      <c r="X20" s="180" t="s">
        <v>94</v>
      </c>
      <c r="Y20" s="179" t="s">
        <v>94</v>
      </c>
      <c r="Z20" s="179" t="s">
        <v>94</v>
      </c>
      <c r="AA20" s="179" t="s">
        <v>94</v>
      </c>
      <c r="AB20" s="179" t="s">
        <v>94</v>
      </c>
      <c r="AC20" s="179" t="s">
        <v>94</v>
      </c>
      <c r="AD20" s="179" t="s">
        <v>94</v>
      </c>
      <c r="AE20" s="163" t="s">
        <v>94</v>
      </c>
      <c r="AF20" s="163" t="s">
        <v>94</v>
      </c>
      <c r="AG20" s="164" t="s">
        <v>94</v>
      </c>
      <c r="AH20" s="163" t="s">
        <v>94</v>
      </c>
    </row>
    <row r="21" spans="1:34" ht="15.75">
      <c r="A21" s="36">
        <v>1</v>
      </c>
      <c r="B21" s="37" t="s">
        <v>101</v>
      </c>
      <c r="C21" s="163" t="s">
        <v>93</v>
      </c>
      <c r="D21" s="178" t="s">
        <v>94</v>
      </c>
      <c r="E21" s="163" t="s">
        <v>94</v>
      </c>
      <c r="F21" s="163" t="s">
        <v>142</v>
      </c>
      <c r="G21" s="179">
        <v>0</v>
      </c>
      <c r="H21" s="178" t="s">
        <v>94</v>
      </c>
      <c r="I21" s="163" t="s">
        <v>94</v>
      </c>
      <c r="J21" s="163" t="s">
        <v>94</v>
      </c>
      <c r="K21" s="163" t="s">
        <v>94</v>
      </c>
      <c r="L21" s="163" t="s">
        <v>94</v>
      </c>
      <c r="M21" s="164" t="s">
        <v>94</v>
      </c>
      <c r="N21" s="164" t="s">
        <v>94</v>
      </c>
      <c r="O21" s="179">
        <v>0</v>
      </c>
      <c r="P21" s="179">
        <v>0</v>
      </c>
      <c r="Q21" s="164" t="s">
        <v>94</v>
      </c>
      <c r="R21" s="164" t="s">
        <v>94</v>
      </c>
      <c r="S21" s="179">
        <v>0</v>
      </c>
      <c r="T21" s="179">
        <v>0</v>
      </c>
      <c r="U21" s="164" t="s">
        <v>94</v>
      </c>
      <c r="V21" s="179">
        <v>0</v>
      </c>
      <c r="W21" s="178" t="s">
        <v>94</v>
      </c>
      <c r="X21" s="180" t="s">
        <v>94</v>
      </c>
      <c r="Y21" s="179">
        <v>0</v>
      </c>
      <c r="Z21" s="179">
        <v>0</v>
      </c>
      <c r="AA21" s="179">
        <v>0</v>
      </c>
      <c r="AB21" s="179">
        <v>0</v>
      </c>
      <c r="AC21" s="179">
        <v>0</v>
      </c>
      <c r="AD21" s="179">
        <v>0</v>
      </c>
      <c r="AE21" s="163" t="s">
        <v>94</v>
      </c>
      <c r="AF21" s="163" t="s">
        <v>94</v>
      </c>
      <c r="AG21" s="164" t="s">
        <v>94</v>
      </c>
      <c r="AH21" s="163" t="s">
        <v>94</v>
      </c>
    </row>
    <row r="22" spans="1:34" ht="47.25">
      <c r="A22" s="15" t="s">
        <v>102</v>
      </c>
      <c r="B22" s="25" t="s">
        <v>103</v>
      </c>
      <c r="C22" s="163" t="s">
        <v>93</v>
      </c>
      <c r="D22" s="178" t="s">
        <v>94</v>
      </c>
      <c r="E22" s="163" t="s">
        <v>94</v>
      </c>
      <c r="F22" s="163" t="s">
        <v>142</v>
      </c>
      <c r="G22" s="179">
        <v>0</v>
      </c>
      <c r="H22" s="178" t="s">
        <v>94</v>
      </c>
      <c r="I22" s="163" t="s">
        <v>94</v>
      </c>
      <c r="J22" s="163" t="s">
        <v>94</v>
      </c>
      <c r="K22" s="163" t="s">
        <v>94</v>
      </c>
      <c r="L22" s="163" t="s">
        <v>94</v>
      </c>
      <c r="M22" s="164" t="s">
        <v>94</v>
      </c>
      <c r="N22" s="164" t="s">
        <v>94</v>
      </c>
      <c r="O22" s="179">
        <v>0</v>
      </c>
      <c r="P22" s="179">
        <v>0</v>
      </c>
      <c r="Q22" s="164" t="s">
        <v>94</v>
      </c>
      <c r="R22" s="164" t="s">
        <v>94</v>
      </c>
      <c r="S22" s="179">
        <v>0</v>
      </c>
      <c r="T22" s="179">
        <v>0</v>
      </c>
      <c r="U22" s="164" t="s">
        <v>94</v>
      </c>
      <c r="V22" s="179">
        <v>0</v>
      </c>
      <c r="W22" s="178" t="s">
        <v>94</v>
      </c>
      <c r="X22" s="180" t="s">
        <v>94</v>
      </c>
      <c r="Y22" s="179">
        <v>0</v>
      </c>
      <c r="Z22" s="179">
        <v>0</v>
      </c>
      <c r="AA22" s="179">
        <v>0</v>
      </c>
      <c r="AB22" s="179">
        <v>0</v>
      </c>
      <c r="AC22" s="179">
        <v>0</v>
      </c>
      <c r="AD22" s="179">
        <v>0</v>
      </c>
      <c r="AE22" s="163" t="s">
        <v>94</v>
      </c>
      <c r="AF22" s="163" t="s">
        <v>94</v>
      </c>
      <c r="AG22" s="164" t="s">
        <v>94</v>
      </c>
      <c r="AH22" s="163" t="s">
        <v>94</v>
      </c>
    </row>
    <row r="23" spans="1:34" ht="47.25">
      <c r="A23" s="38" t="s">
        <v>104</v>
      </c>
      <c r="B23" s="37" t="s">
        <v>105</v>
      </c>
      <c r="C23" s="163" t="s">
        <v>93</v>
      </c>
      <c r="D23" s="178" t="s">
        <v>94</v>
      </c>
      <c r="E23" s="163" t="s">
        <v>94</v>
      </c>
      <c r="F23" s="163" t="s">
        <v>142</v>
      </c>
      <c r="G23" s="179">
        <v>0</v>
      </c>
      <c r="H23" s="178" t="s">
        <v>94</v>
      </c>
      <c r="I23" s="163" t="s">
        <v>94</v>
      </c>
      <c r="J23" s="163" t="s">
        <v>94</v>
      </c>
      <c r="K23" s="163" t="s">
        <v>94</v>
      </c>
      <c r="L23" s="163" t="s">
        <v>94</v>
      </c>
      <c r="M23" s="164" t="s">
        <v>94</v>
      </c>
      <c r="N23" s="164" t="s">
        <v>94</v>
      </c>
      <c r="O23" s="179">
        <v>0</v>
      </c>
      <c r="P23" s="179">
        <v>0</v>
      </c>
      <c r="Q23" s="164" t="s">
        <v>94</v>
      </c>
      <c r="R23" s="164" t="s">
        <v>94</v>
      </c>
      <c r="S23" s="179">
        <v>0</v>
      </c>
      <c r="T23" s="179">
        <v>0</v>
      </c>
      <c r="U23" s="164" t="s">
        <v>94</v>
      </c>
      <c r="V23" s="179" t="s">
        <v>94</v>
      </c>
      <c r="W23" s="178" t="s">
        <v>94</v>
      </c>
      <c r="X23" s="180" t="s">
        <v>94</v>
      </c>
      <c r="Y23" s="179">
        <v>0</v>
      </c>
      <c r="Z23" s="179">
        <v>0</v>
      </c>
      <c r="AA23" s="179">
        <v>0</v>
      </c>
      <c r="AB23" s="179">
        <v>0</v>
      </c>
      <c r="AC23" s="179">
        <v>0</v>
      </c>
      <c r="AD23" s="179">
        <v>0</v>
      </c>
      <c r="AE23" s="163" t="s">
        <v>94</v>
      </c>
      <c r="AF23" s="163" t="s">
        <v>94</v>
      </c>
      <c r="AG23" s="164" t="s">
        <v>94</v>
      </c>
      <c r="AH23" s="163" t="s">
        <v>94</v>
      </c>
    </row>
    <row r="24" spans="1:34" ht="31.5">
      <c r="A24" s="38" t="s">
        <v>106</v>
      </c>
      <c r="B24" s="37" t="s">
        <v>107</v>
      </c>
      <c r="C24" s="163" t="s">
        <v>93</v>
      </c>
      <c r="D24" s="178" t="s">
        <v>94</v>
      </c>
      <c r="E24" s="163" t="s">
        <v>94</v>
      </c>
      <c r="F24" s="163" t="s">
        <v>142</v>
      </c>
      <c r="G24" s="179">
        <v>0</v>
      </c>
      <c r="H24" s="178" t="s">
        <v>94</v>
      </c>
      <c r="I24" s="163" t="s">
        <v>94</v>
      </c>
      <c r="J24" s="163" t="s">
        <v>94</v>
      </c>
      <c r="K24" s="163" t="s">
        <v>94</v>
      </c>
      <c r="L24" s="163" t="s">
        <v>94</v>
      </c>
      <c r="M24" s="164" t="s">
        <v>94</v>
      </c>
      <c r="N24" s="164" t="s">
        <v>94</v>
      </c>
      <c r="O24" s="179">
        <v>0</v>
      </c>
      <c r="P24" s="179">
        <v>0</v>
      </c>
      <c r="Q24" s="164" t="s">
        <v>94</v>
      </c>
      <c r="R24" s="164" t="s">
        <v>94</v>
      </c>
      <c r="S24" s="179">
        <v>0</v>
      </c>
      <c r="T24" s="179">
        <v>0</v>
      </c>
      <c r="U24" s="164" t="s">
        <v>94</v>
      </c>
      <c r="V24" s="179" t="s">
        <v>94</v>
      </c>
      <c r="W24" s="178" t="s">
        <v>94</v>
      </c>
      <c r="X24" s="180" t="s">
        <v>94</v>
      </c>
      <c r="Y24" s="179">
        <v>0</v>
      </c>
      <c r="Z24" s="179">
        <v>0</v>
      </c>
      <c r="AA24" s="179">
        <v>0</v>
      </c>
      <c r="AB24" s="179">
        <v>0</v>
      </c>
      <c r="AC24" s="179">
        <v>0</v>
      </c>
      <c r="AD24" s="179">
        <v>0</v>
      </c>
      <c r="AE24" s="163" t="s">
        <v>94</v>
      </c>
      <c r="AF24" s="163" t="s">
        <v>94</v>
      </c>
      <c r="AG24" s="164" t="s">
        <v>94</v>
      </c>
      <c r="AH24" s="163" t="s">
        <v>94</v>
      </c>
    </row>
    <row r="25" spans="1:34" ht="47.25">
      <c r="A25" s="30" t="s">
        <v>108</v>
      </c>
      <c r="B25" s="31" t="s">
        <v>109</v>
      </c>
      <c r="C25" s="163" t="s">
        <v>93</v>
      </c>
      <c r="D25" s="178" t="s">
        <v>94</v>
      </c>
      <c r="E25" s="163" t="s">
        <v>94</v>
      </c>
      <c r="F25" s="163" t="s">
        <v>94</v>
      </c>
      <c r="G25" s="179">
        <v>0</v>
      </c>
      <c r="H25" s="178" t="s">
        <v>94</v>
      </c>
      <c r="I25" s="163" t="s">
        <v>94</v>
      </c>
      <c r="J25" s="163" t="s">
        <v>94</v>
      </c>
      <c r="K25" s="163" t="s">
        <v>94</v>
      </c>
      <c r="L25" s="163" t="s">
        <v>94</v>
      </c>
      <c r="M25" s="164" t="s">
        <v>94</v>
      </c>
      <c r="N25" s="164" t="s">
        <v>94</v>
      </c>
      <c r="O25" s="179" t="s">
        <v>94</v>
      </c>
      <c r="P25" s="179" t="s">
        <v>94</v>
      </c>
      <c r="Q25" s="164" t="s">
        <v>94</v>
      </c>
      <c r="R25" s="164" t="s">
        <v>94</v>
      </c>
      <c r="S25" s="179" t="s">
        <v>94</v>
      </c>
      <c r="T25" s="179" t="s">
        <v>94</v>
      </c>
      <c r="U25" s="164" t="s">
        <v>94</v>
      </c>
      <c r="V25" s="179" t="s">
        <v>94</v>
      </c>
      <c r="W25" s="178" t="s">
        <v>94</v>
      </c>
      <c r="X25" s="180" t="s">
        <v>94</v>
      </c>
      <c r="Y25" s="179" t="s">
        <v>94</v>
      </c>
      <c r="Z25" s="179" t="s">
        <v>94</v>
      </c>
      <c r="AA25" s="179" t="s">
        <v>94</v>
      </c>
      <c r="AB25" s="179" t="s">
        <v>94</v>
      </c>
      <c r="AC25" s="179" t="s">
        <v>94</v>
      </c>
      <c r="AD25" s="179" t="s">
        <v>94</v>
      </c>
      <c r="AE25" s="163" t="s">
        <v>94</v>
      </c>
      <c r="AF25" s="163" t="s">
        <v>94</v>
      </c>
      <c r="AG25" s="164" t="s">
        <v>94</v>
      </c>
      <c r="AH25" s="163" t="s">
        <v>94</v>
      </c>
    </row>
    <row r="26" spans="1:34" ht="47.25">
      <c r="A26" s="30" t="s">
        <v>111</v>
      </c>
      <c r="B26" s="31" t="s">
        <v>112</v>
      </c>
      <c r="C26" s="163" t="s">
        <v>93</v>
      </c>
      <c r="D26" s="178" t="s">
        <v>94</v>
      </c>
      <c r="E26" s="163" t="s">
        <v>94</v>
      </c>
      <c r="F26" s="163" t="s">
        <v>94</v>
      </c>
      <c r="G26" s="179">
        <v>0</v>
      </c>
      <c r="H26" s="178" t="s">
        <v>94</v>
      </c>
      <c r="I26" s="163" t="s">
        <v>94</v>
      </c>
      <c r="J26" s="163" t="s">
        <v>94</v>
      </c>
      <c r="K26" s="163" t="s">
        <v>94</v>
      </c>
      <c r="L26" s="163" t="s">
        <v>94</v>
      </c>
      <c r="M26" s="164" t="s">
        <v>94</v>
      </c>
      <c r="N26" s="164" t="s">
        <v>94</v>
      </c>
      <c r="O26" s="179" t="s">
        <v>94</v>
      </c>
      <c r="P26" s="179" t="s">
        <v>94</v>
      </c>
      <c r="Q26" s="164" t="s">
        <v>94</v>
      </c>
      <c r="R26" s="164" t="s">
        <v>94</v>
      </c>
      <c r="S26" s="179" t="s">
        <v>94</v>
      </c>
      <c r="T26" s="179" t="s">
        <v>94</v>
      </c>
      <c r="U26" s="164" t="s">
        <v>94</v>
      </c>
      <c r="V26" s="179" t="s">
        <v>94</v>
      </c>
      <c r="W26" s="178" t="s">
        <v>94</v>
      </c>
      <c r="X26" s="180" t="s">
        <v>94</v>
      </c>
      <c r="Y26" s="179" t="s">
        <v>94</v>
      </c>
      <c r="Z26" s="179" t="s">
        <v>94</v>
      </c>
      <c r="AA26" s="179" t="s">
        <v>94</v>
      </c>
      <c r="AB26" s="179" t="s">
        <v>94</v>
      </c>
      <c r="AC26" s="179" t="s">
        <v>94</v>
      </c>
      <c r="AD26" s="179" t="s">
        <v>94</v>
      </c>
      <c r="AE26" s="163" t="s">
        <v>94</v>
      </c>
      <c r="AF26" s="163" t="s">
        <v>94</v>
      </c>
      <c r="AG26" s="164" t="s">
        <v>94</v>
      </c>
      <c r="AH26" s="163" t="s">
        <v>94</v>
      </c>
    </row>
    <row r="27" spans="1:34" ht="78.75">
      <c r="A27" s="118" t="s">
        <v>130</v>
      </c>
      <c r="B27" s="39" t="s">
        <v>275</v>
      </c>
      <c r="C27" s="163" t="s">
        <v>93</v>
      </c>
      <c r="D27" s="178" t="s">
        <v>94</v>
      </c>
      <c r="E27" s="163" t="s">
        <v>94</v>
      </c>
      <c r="F27" s="163" t="s">
        <v>94</v>
      </c>
      <c r="G27" s="179">
        <v>0</v>
      </c>
      <c r="H27" s="178" t="s">
        <v>94</v>
      </c>
      <c r="I27" s="163" t="s">
        <v>94</v>
      </c>
      <c r="J27" s="163" t="s">
        <v>94</v>
      </c>
      <c r="K27" s="163" t="s">
        <v>94</v>
      </c>
      <c r="L27" s="163" t="s">
        <v>94</v>
      </c>
      <c r="M27" s="164" t="s">
        <v>94</v>
      </c>
      <c r="N27" s="164" t="s">
        <v>94</v>
      </c>
      <c r="O27" s="179" t="s">
        <v>94</v>
      </c>
      <c r="P27" s="179" t="s">
        <v>94</v>
      </c>
      <c r="Q27" s="164" t="s">
        <v>94</v>
      </c>
      <c r="R27" s="164" t="s">
        <v>94</v>
      </c>
      <c r="S27" s="179" t="s">
        <v>94</v>
      </c>
      <c r="T27" s="179" t="s">
        <v>94</v>
      </c>
      <c r="U27" s="164" t="s">
        <v>94</v>
      </c>
      <c r="V27" s="179" t="s">
        <v>94</v>
      </c>
      <c r="W27" s="178" t="s">
        <v>94</v>
      </c>
      <c r="X27" s="180" t="s">
        <v>94</v>
      </c>
      <c r="Y27" s="179" t="s">
        <v>94</v>
      </c>
      <c r="Z27" s="179" t="s">
        <v>94</v>
      </c>
      <c r="AA27" s="179" t="s">
        <v>94</v>
      </c>
      <c r="AB27" s="179" t="s">
        <v>94</v>
      </c>
      <c r="AC27" s="179" t="s">
        <v>94</v>
      </c>
      <c r="AD27" s="179" t="s">
        <v>94</v>
      </c>
      <c r="AE27" s="163" t="s">
        <v>94</v>
      </c>
      <c r="AF27" s="163" t="s">
        <v>94</v>
      </c>
      <c r="AG27" s="164" t="s">
        <v>94</v>
      </c>
      <c r="AH27" s="163" t="s">
        <v>94</v>
      </c>
    </row>
    <row r="28" spans="1:34" ht="47.25">
      <c r="A28" s="118" t="s">
        <v>143</v>
      </c>
      <c r="B28" s="39" t="s">
        <v>279</v>
      </c>
      <c r="C28" s="163" t="s">
        <v>93</v>
      </c>
      <c r="D28" s="178" t="s">
        <v>94</v>
      </c>
      <c r="E28" s="163" t="s">
        <v>94</v>
      </c>
      <c r="F28" s="163" t="s">
        <v>94</v>
      </c>
      <c r="G28" s="179">
        <v>0</v>
      </c>
      <c r="H28" s="178" t="s">
        <v>94</v>
      </c>
      <c r="I28" s="163" t="s">
        <v>94</v>
      </c>
      <c r="J28" s="163" t="s">
        <v>94</v>
      </c>
      <c r="K28" s="163" t="s">
        <v>94</v>
      </c>
      <c r="L28" s="163" t="s">
        <v>94</v>
      </c>
      <c r="M28" s="164" t="s">
        <v>94</v>
      </c>
      <c r="N28" s="164" t="s">
        <v>94</v>
      </c>
      <c r="O28" s="179" t="s">
        <v>94</v>
      </c>
      <c r="P28" s="179" t="s">
        <v>94</v>
      </c>
      <c r="Q28" s="164" t="s">
        <v>94</v>
      </c>
      <c r="R28" s="164" t="s">
        <v>94</v>
      </c>
      <c r="S28" s="179" t="s">
        <v>94</v>
      </c>
      <c r="T28" s="179" t="s">
        <v>94</v>
      </c>
      <c r="U28" s="164" t="s">
        <v>94</v>
      </c>
      <c r="V28" s="179" t="s">
        <v>94</v>
      </c>
      <c r="W28" s="178" t="s">
        <v>94</v>
      </c>
      <c r="X28" s="180" t="s">
        <v>94</v>
      </c>
      <c r="Y28" s="179" t="s">
        <v>94</v>
      </c>
      <c r="Z28" s="179" t="s">
        <v>94</v>
      </c>
      <c r="AA28" s="179" t="s">
        <v>94</v>
      </c>
      <c r="AB28" s="179" t="s">
        <v>94</v>
      </c>
      <c r="AC28" s="179" t="s">
        <v>94</v>
      </c>
      <c r="AD28" s="179" t="s">
        <v>94</v>
      </c>
      <c r="AE28" s="163" t="s">
        <v>94</v>
      </c>
      <c r="AF28" s="163" t="s">
        <v>94</v>
      </c>
      <c r="AG28" s="164" t="s">
        <v>94</v>
      </c>
      <c r="AH28" s="163" t="s">
        <v>94</v>
      </c>
    </row>
    <row r="29" spans="1:34" ht="78.75">
      <c r="A29" s="118" t="s">
        <v>160</v>
      </c>
      <c r="B29" s="39" t="s">
        <v>131</v>
      </c>
      <c r="C29" s="163" t="s">
        <v>93</v>
      </c>
      <c r="D29" s="178" t="s">
        <v>94</v>
      </c>
      <c r="E29" s="163" t="s">
        <v>94</v>
      </c>
      <c r="F29" s="163" t="s">
        <v>94</v>
      </c>
      <c r="G29" s="179">
        <v>0</v>
      </c>
      <c r="H29" s="178" t="s">
        <v>94</v>
      </c>
      <c r="I29" s="163" t="s">
        <v>94</v>
      </c>
      <c r="J29" s="163" t="s">
        <v>94</v>
      </c>
      <c r="K29" s="163" t="s">
        <v>94</v>
      </c>
      <c r="L29" s="163" t="s">
        <v>94</v>
      </c>
      <c r="M29" s="164" t="s">
        <v>94</v>
      </c>
      <c r="N29" s="164" t="s">
        <v>94</v>
      </c>
      <c r="O29" s="179" t="s">
        <v>94</v>
      </c>
      <c r="P29" s="179" t="s">
        <v>94</v>
      </c>
      <c r="Q29" s="164" t="s">
        <v>94</v>
      </c>
      <c r="R29" s="164" t="s">
        <v>94</v>
      </c>
      <c r="S29" s="179" t="s">
        <v>94</v>
      </c>
      <c r="T29" s="179" t="s">
        <v>94</v>
      </c>
      <c r="U29" s="164" t="s">
        <v>94</v>
      </c>
      <c r="V29" s="179" t="s">
        <v>94</v>
      </c>
      <c r="W29" s="178" t="s">
        <v>94</v>
      </c>
      <c r="X29" s="180" t="s">
        <v>94</v>
      </c>
      <c r="Y29" s="179" t="s">
        <v>94</v>
      </c>
      <c r="Z29" s="179" t="s">
        <v>94</v>
      </c>
      <c r="AA29" s="179" t="s">
        <v>94</v>
      </c>
      <c r="AB29" s="179" t="s">
        <v>94</v>
      </c>
      <c r="AC29" s="179" t="s">
        <v>94</v>
      </c>
      <c r="AD29" s="179" t="s">
        <v>94</v>
      </c>
      <c r="AE29" s="163" t="s">
        <v>94</v>
      </c>
      <c r="AF29" s="163" t="s">
        <v>94</v>
      </c>
      <c r="AG29" s="164" t="s">
        <v>94</v>
      </c>
      <c r="AH29" s="163" t="s">
        <v>94</v>
      </c>
    </row>
    <row r="30" spans="1:34" ht="94.5">
      <c r="A30" s="34" t="s">
        <v>163</v>
      </c>
      <c r="B30" s="35" t="s">
        <v>282</v>
      </c>
      <c r="C30" s="163" t="s">
        <v>93</v>
      </c>
      <c r="D30" s="178" t="s">
        <v>94</v>
      </c>
      <c r="E30" s="163" t="s">
        <v>94</v>
      </c>
      <c r="F30" s="163" t="s">
        <v>94</v>
      </c>
      <c r="G30" s="179">
        <v>0</v>
      </c>
      <c r="H30" s="178" t="s">
        <v>94</v>
      </c>
      <c r="I30" s="163" t="s">
        <v>94</v>
      </c>
      <c r="J30" s="163" t="s">
        <v>94</v>
      </c>
      <c r="K30" s="163" t="s">
        <v>94</v>
      </c>
      <c r="L30" s="163" t="s">
        <v>94</v>
      </c>
      <c r="M30" s="164" t="s">
        <v>94</v>
      </c>
      <c r="N30" s="164" t="s">
        <v>94</v>
      </c>
      <c r="O30" s="179" t="s">
        <v>94</v>
      </c>
      <c r="P30" s="179" t="s">
        <v>94</v>
      </c>
      <c r="Q30" s="164" t="s">
        <v>94</v>
      </c>
      <c r="R30" s="164" t="s">
        <v>94</v>
      </c>
      <c r="S30" s="179" t="s">
        <v>94</v>
      </c>
      <c r="T30" s="179" t="s">
        <v>94</v>
      </c>
      <c r="U30" s="164" t="s">
        <v>94</v>
      </c>
      <c r="V30" s="179" t="s">
        <v>94</v>
      </c>
      <c r="W30" s="178" t="s">
        <v>94</v>
      </c>
      <c r="X30" s="180" t="s">
        <v>94</v>
      </c>
      <c r="Y30" s="179" t="s">
        <v>94</v>
      </c>
      <c r="Z30" s="179" t="s">
        <v>94</v>
      </c>
      <c r="AA30" s="179" t="s">
        <v>94</v>
      </c>
      <c r="AB30" s="179" t="s">
        <v>94</v>
      </c>
      <c r="AC30" s="179" t="s">
        <v>94</v>
      </c>
      <c r="AD30" s="179" t="s">
        <v>94</v>
      </c>
      <c r="AE30" s="163" t="s">
        <v>94</v>
      </c>
      <c r="AF30" s="163" t="s">
        <v>94</v>
      </c>
      <c r="AG30" s="164" t="s">
        <v>94</v>
      </c>
      <c r="AH30" s="163" t="s">
        <v>94</v>
      </c>
    </row>
    <row r="31" spans="1:34" ht="99" customHeight="1">
      <c r="A31" s="34" t="s">
        <v>166</v>
      </c>
      <c r="B31" s="35" t="s">
        <v>584</v>
      </c>
      <c r="C31" s="163" t="s">
        <v>93</v>
      </c>
      <c r="D31" s="178" t="s">
        <v>94</v>
      </c>
      <c r="E31" s="163" t="s">
        <v>94</v>
      </c>
      <c r="F31" s="163" t="s">
        <v>94</v>
      </c>
      <c r="G31" s="179">
        <v>0</v>
      </c>
      <c r="H31" s="178" t="s">
        <v>94</v>
      </c>
      <c r="I31" s="163" t="s">
        <v>94</v>
      </c>
      <c r="J31" s="163" t="s">
        <v>94</v>
      </c>
      <c r="K31" s="163" t="s">
        <v>94</v>
      </c>
      <c r="L31" s="163" t="s">
        <v>94</v>
      </c>
      <c r="M31" s="164" t="s">
        <v>94</v>
      </c>
      <c r="N31" s="164" t="s">
        <v>94</v>
      </c>
      <c r="O31" s="179" t="s">
        <v>94</v>
      </c>
      <c r="P31" s="179" t="s">
        <v>94</v>
      </c>
      <c r="Q31" s="164" t="s">
        <v>94</v>
      </c>
      <c r="R31" s="164" t="s">
        <v>94</v>
      </c>
      <c r="S31" s="179" t="s">
        <v>94</v>
      </c>
      <c r="T31" s="179" t="s">
        <v>94</v>
      </c>
      <c r="U31" s="164" t="s">
        <v>94</v>
      </c>
      <c r="V31" s="179" t="s">
        <v>94</v>
      </c>
      <c r="W31" s="178" t="s">
        <v>94</v>
      </c>
      <c r="X31" s="180" t="s">
        <v>94</v>
      </c>
      <c r="Y31" s="179" t="s">
        <v>94</v>
      </c>
      <c r="Z31" s="179" t="s">
        <v>94</v>
      </c>
      <c r="AA31" s="179" t="s">
        <v>94</v>
      </c>
      <c r="AB31" s="179" t="s">
        <v>94</v>
      </c>
      <c r="AC31" s="179" t="s">
        <v>94</v>
      </c>
      <c r="AD31" s="179" t="s">
        <v>94</v>
      </c>
      <c r="AE31" s="163" t="s">
        <v>94</v>
      </c>
      <c r="AF31" s="163" t="s">
        <v>94</v>
      </c>
      <c r="AG31" s="164" t="s">
        <v>94</v>
      </c>
      <c r="AH31" s="163" t="s">
        <v>94</v>
      </c>
    </row>
    <row r="32" spans="1:34" ht="72" customHeight="1">
      <c r="A32" s="34" t="s">
        <v>177</v>
      </c>
      <c r="B32" s="35" t="s">
        <v>140</v>
      </c>
      <c r="C32" s="163" t="s">
        <v>93</v>
      </c>
      <c r="D32" s="178" t="s">
        <v>94</v>
      </c>
      <c r="E32" s="163" t="s">
        <v>94</v>
      </c>
      <c r="F32" s="163" t="s">
        <v>94</v>
      </c>
      <c r="G32" s="179">
        <v>0</v>
      </c>
      <c r="H32" s="178" t="s">
        <v>94</v>
      </c>
      <c r="I32" s="163" t="s">
        <v>94</v>
      </c>
      <c r="J32" s="163" t="s">
        <v>94</v>
      </c>
      <c r="K32" s="163" t="s">
        <v>94</v>
      </c>
      <c r="L32" s="163" t="s">
        <v>94</v>
      </c>
      <c r="M32" s="164" t="s">
        <v>94</v>
      </c>
      <c r="N32" s="164" t="s">
        <v>94</v>
      </c>
      <c r="O32" s="179" t="s">
        <v>94</v>
      </c>
      <c r="P32" s="179" t="s">
        <v>94</v>
      </c>
      <c r="Q32" s="164" t="s">
        <v>94</v>
      </c>
      <c r="R32" s="164" t="s">
        <v>94</v>
      </c>
      <c r="S32" s="179" t="s">
        <v>94</v>
      </c>
      <c r="T32" s="179" t="s">
        <v>94</v>
      </c>
      <c r="U32" s="164" t="s">
        <v>94</v>
      </c>
      <c r="V32" s="179" t="s">
        <v>94</v>
      </c>
      <c r="W32" s="178" t="s">
        <v>94</v>
      </c>
      <c r="X32" s="180" t="s">
        <v>94</v>
      </c>
      <c r="Y32" s="179" t="s">
        <v>94</v>
      </c>
      <c r="Z32" s="179" t="s">
        <v>94</v>
      </c>
      <c r="AA32" s="179" t="s">
        <v>94</v>
      </c>
      <c r="AB32" s="179" t="s">
        <v>94</v>
      </c>
      <c r="AC32" s="179" t="s">
        <v>94</v>
      </c>
      <c r="AD32" s="179" t="s">
        <v>94</v>
      </c>
      <c r="AE32" s="163" t="s">
        <v>94</v>
      </c>
      <c r="AF32" s="163" t="s">
        <v>94</v>
      </c>
      <c r="AG32" s="164" t="s">
        <v>94</v>
      </c>
      <c r="AH32" s="163" t="s">
        <v>94</v>
      </c>
    </row>
    <row r="33" spans="1:34" ht="78.75">
      <c r="A33" s="34" t="s">
        <v>179</v>
      </c>
      <c r="B33" s="35" t="s">
        <v>144</v>
      </c>
      <c r="C33" s="163" t="s">
        <v>93</v>
      </c>
      <c r="D33" s="178" t="s">
        <v>94</v>
      </c>
      <c r="E33" s="163" t="s">
        <v>94</v>
      </c>
      <c r="F33" s="163" t="s">
        <v>94</v>
      </c>
      <c r="G33" s="179">
        <v>0</v>
      </c>
      <c r="H33" s="178" t="s">
        <v>94</v>
      </c>
      <c r="I33" s="163" t="s">
        <v>94</v>
      </c>
      <c r="J33" s="163" t="s">
        <v>94</v>
      </c>
      <c r="K33" s="163" t="s">
        <v>94</v>
      </c>
      <c r="L33" s="163" t="s">
        <v>94</v>
      </c>
      <c r="M33" s="164" t="s">
        <v>94</v>
      </c>
      <c r="N33" s="164" t="s">
        <v>94</v>
      </c>
      <c r="O33" s="179" t="s">
        <v>94</v>
      </c>
      <c r="P33" s="179" t="s">
        <v>94</v>
      </c>
      <c r="Q33" s="164" t="s">
        <v>94</v>
      </c>
      <c r="R33" s="164" t="s">
        <v>94</v>
      </c>
      <c r="S33" s="179" t="s">
        <v>94</v>
      </c>
      <c r="T33" s="179" t="s">
        <v>94</v>
      </c>
      <c r="U33" s="164" t="s">
        <v>94</v>
      </c>
      <c r="V33" s="179" t="s">
        <v>94</v>
      </c>
      <c r="W33" s="178" t="s">
        <v>94</v>
      </c>
      <c r="X33" s="180" t="s">
        <v>94</v>
      </c>
      <c r="Y33" s="179" t="s">
        <v>94</v>
      </c>
      <c r="Z33" s="179" t="s">
        <v>94</v>
      </c>
      <c r="AA33" s="179" t="s">
        <v>94</v>
      </c>
      <c r="AB33" s="179" t="s">
        <v>94</v>
      </c>
      <c r="AC33" s="179" t="s">
        <v>94</v>
      </c>
      <c r="AD33" s="179" t="s">
        <v>94</v>
      </c>
      <c r="AE33" s="163" t="s">
        <v>94</v>
      </c>
      <c r="AF33" s="163" t="s">
        <v>94</v>
      </c>
      <c r="AG33" s="164" t="s">
        <v>94</v>
      </c>
      <c r="AH33" s="163" t="s">
        <v>94</v>
      </c>
    </row>
    <row r="34" spans="1:34" ht="63">
      <c r="A34" s="34" t="s">
        <v>181</v>
      </c>
      <c r="B34" s="35" t="s">
        <v>285</v>
      </c>
      <c r="C34" s="163" t="s">
        <v>93</v>
      </c>
      <c r="D34" s="178" t="s">
        <v>94</v>
      </c>
      <c r="E34" s="163" t="s">
        <v>94</v>
      </c>
      <c r="F34" s="163" t="s">
        <v>94</v>
      </c>
      <c r="G34" s="179">
        <v>0</v>
      </c>
      <c r="H34" s="178" t="s">
        <v>94</v>
      </c>
      <c r="I34" s="163" t="s">
        <v>94</v>
      </c>
      <c r="J34" s="163" t="s">
        <v>94</v>
      </c>
      <c r="K34" s="163" t="s">
        <v>94</v>
      </c>
      <c r="L34" s="163" t="s">
        <v>94</v>
      </c>
      <c r="M34" s="164" t="s">
        <v>94</v>
      </c>
      <c r="N34" s="164" t="s">
        <v>94</v>
      </c>
      <c r="O34" s="179" t="s">
        <v>94</v>
      </c>
      <c r="P34" s="179" t="s">
        <v>94</v>
      </c>
      <c r="Q34" s="164" t="s">
        <v>94</v>
      </c>
      <c r="R34" s="164" t="s">
        <v>94</v>
      </c>
      <c r="S34" s="179" t="s">
        <v>94</v>
      </c>
      <c r="T34" s="179" t="s">
        <v>94</v>
      </c>
      <c r="U34" s="164" t="s">
        <v>94</v>
      </c>
      <c r="V34" s="179" t="s">
        <v>94</v>
      </c>
      <c r="W34" s="178" t="s">
        <v>94</v>
      </c>
      <c r="X34" s="180" t="s">
        <v>94</v>
      </c>
      <c r="Y34" s="179" t="s">
        <v>94</v>
      </c>
      <c r="Z34" s="179" t="s">
        <v>94</v>
      </c>
      <c r="AA34" s="179" t="s">
        <v>94</v>
      </c>
      <c r="AB34" s="179" t="s">
        <v>94</v>
      </c>
      <c r="AC34" s="179" t="s">
        <v>94</v>
      </c>
      <c r="AD34" s="179" t="s">
        <v>94</v>
      </c>
      <c r="AE34" s="163" t="s">
        <v>94</v>
      </c>
      <c r="AF34" s="163" t="s">
        <v>94</v>
      </c>
      <c r="AG34" s="164" t="s">
        <v>94</v>
      </c>
      <c r="AH34" s="163" t="s">
        <v>94</v>
      </c>
    </row>
    <row r="35" spans="1:34" ht="63">
      <c r="A35" s="34" t="s">
        <v>287</v>
      </c>
      <c r="B35" s="35" t="s">
        <v>288</v>
      </c>
      <c r="C35" s="163" t="s">
        <v>93</v>
      </c>
      <c r="D35" s="178" t="s">
        <v>94</v>
      </c>
      <c r="E35" s="163" t="s">
        <v>94</v>
      </c>
      <c r="F35" s="163" t="s">
        <v>94</v>
      </c>
      <c r="G35" s="179">
        <v>0</v>
      </c>
      <c r="H35" s="178" t="s">
        <v>94</v>
      </c>
      <c r="I35" s="163" t="s">
        <v>94</v>
      </c>
      <c r="J35" s="163" t="s">
        <v>94</v>
      </c>
      <c r="K35" s="163" t="s">
        <v>94</v>
      </c>
      <c r="L35" s="163" t="s">
        <v>94</v>
      </c>
      <c r="M35" s="164" t="s">
        <v>94</v>
      </c>
      <c r="N35" s="164" t="s">
        <v>94</v>
      </c>
      <c r="O35" s="179" t="s">
        <v>94</v>
      </c>
      <c r="P35" s="179" t="s">
        <v>94</v>
      </c>
      <c r="Q35" s="164" t="s">
        <v>94</v>
      </c>
      <c r="R35" s="164" t="s">
        <v>94</v>
      </c>
      <c r="S35" s="179" t="s">
        <v>94</v>
      </c>
      <c r="T35" s="179" t="s">
        <v>94</v>
      </c>
      <c r="U35" s="164" t="s">
        <v>94</v>
      </c>
      <c r="V35" s="179" t="s">
        <v>94</v>
      </c>
      <c r="W35" s="178" t="s">
        <v>94</v>
      </c>
      <c r="X35" s="180" t="s">
        <v>94</v>
      </c>
      <c r="Y35" s="179" t="s">
        <v>94</v>
      </c>
      <c r="Z35" s="179" t="s">
        <v>94</v>
      </c>
      <c r="AA35" s="179" t="s">
        <v>94</v>
      </c>
      <c r="AB35" s="179" t="s">
        <v>94</v>
      </c>
      <c r="AC35" s="179" t="s">
        <v>94</v>
      </c>
      <c r="AD35" s="179" t="s">
        <v>94</v>
      </c>
      <c r="AE35" s="163" t="s">
        <v>94</v>
      </c>
      <c r="AF35" s="163" t="s">
        <v>94</v>
      </c>
      <c r="AG35" s="164" t="s">
        <v>94</v>
      </c>
      <c r="AH35" s="163" t="s">
        <v>94</v>
      </c>
    </row>
    <row r="36" spans="1:34" ht="63">
      <c r="A36" s="34" t="s">
        <v>290</v>
      </c>
      <c r="B36" s="35" t="s">
        <v>167</v>
      </c>
      <c r="C36" s="163" t="s">
        <v>93</v>
      </c>
      <c r="D36" s="178" t="s">
        <v>94</v>
      </c>
      <c r="E36" s="163" t="s">
        <v>94</v>
      </c>
      <c r="F36" s="163" t="s">
        <v>94</v>
      </c>
      <c r="G36" s="179">
        <v>0</v>
      </c>
      <c r="H36" s="178" t="s">
        <v>94</v>
      </c>
      <c r="I36" s="163" t="s">
        <v>94</v>
      </c>
      <c r="J36" s="163" t="s">
        <v>94</v>
      </c>
      <c r="K36" s="163" t="s">
        <v>94</v>
      </c>
      <c r="L36" s="163" t="s">
        <v>94</v>
      </c>
      <c r="M36" s="164" t="s">
        <v>94</v>
      </c>
      <c r="N36" s="164" t="s">
        <v>94</v>
      </c>
      <c r="O36" s="179" t="s">
        <v>94</v>
      </c>
      <c r="P36" s="179" t="s">
        <v>94</v>
      </c>
      <c r="Q36" s="164" t="s">
        <v>94</v>
      </c>
      <c r="R36" s="164" t="s">
        <v>94</v>
      </c>
      <c r="S36" s="179" t="s">
        <v>94</v>
      </c>
      <c r="T36" s="179" t="s">
        <v>94</v>
      </c>
      <c r="U36" s="164" t="s">
        <v>94</v>
      </c>
      <c r="V36" s="179" t="s">
        <v>94</v>
      </c>
      <c r="W36" s="178" t="s">
        <v>94</v>
      </c>
      <c r="X36" s="180" t="s">
        <v>94</v>
      </c>
      <c r="Y36" s="179" t="s">
        <v>94</v>
      </c>
      <c r="Z36" s="179" t="s">
        <v>94</v>
      </c>
      <c r="AA36" s="179" t="s">
        <v>94</v>
      </c>
      <c r="AB36" s="179" t="s">
        <v>94</v>
      </c>
      <c r="AC36" s="179" t="s">
        <v>94</v>
      </c>
      <c r="AD36" s="179" t="s">
        <v>94</v>
      </c>
      <c r="AE36" s="163" t="s">
        <v>94</v>
      </c>
      <c r="AF36" s="163" t="s">
        <v>94</v>
      </c>
      <c r="AG36" s="164" t="s">
        <v>94</v>
      </c>
      <c r="AH36" s="163" t="s">
        <v>94</v>
      </c>
    </row>
    <row r="37" spans="1:34" ht="63">
      <c r="A37" s="34" t="s">
        <v>293</v>
      </c>
      <c r="B37" s="35" t="s">
        <v>291</v>
      </c>
      <c r="C37" s="163" t="s">
        <v>93</v>
      </c>
      <c r="D37" s="178" t="s">
        <v>94</v>
      </c>
      <c r="E37" s="163" t="s">
        <v>94</v>
      </c>
      <c r="F37" s="163" t="s">
        <v>94</v>
      </c>
      <c r="G37" s="179">
        <v>0</v>
      </c>
      <c r="H37" s="178" t="s">
        <v>94</v>
      </c>
      <c r="I37" s="163" t="s">
        <v>94</v>
      </c>
      <c r="J37" s="163" t="s">
        <v>94</v>
      </c>
      <c r="K37" s="163" t="s">
        <v>94</v>
      </c>
      <c r="L37" s="163" t="s">
        <v>94</v>
      </c>
      <c r="M37" s="164" t="s">
        <v>94</v>
      </c>
      <c r="N37" s="164" t="s">
        <v>94</v>
      </c>
      <c r="O37" s="179" t="s">
        <v>94</v>
      </c>
      <c r="P37" s="179" t="s">
        <v>94</v>
      </c>
      <c r="Q37" s="164" t="s">
        <v>94</v>
      </c>
      <c r="R37" s="164" t="s">
        <v>94</v>
      </c>
      <c r="S37" s="179" t="s">
        <v>94</v>
      </c>
      <c r="T37" s="179" t="s">
        <v>94</v>
      </c>
      <c r="U37" s="164" t="s">
        <v>94</v>
      </c>
      <c r="V37" s="179" t="s">
        <v>94</v>
      </c>
      <c r="W37" s="178" t="s">
        <v>94</v>
      </c>
      <c r="X37" s="180" t="s">
        <v>94</v>
      </c>
      <c r="Y37" s="179" t="s">
        <v>94</v>
      </c>
      <c r="Z37" s="179" t="s">
        <v>94</v>
      </c>
      <c r="AA37" s="179" t="s">
        <v>94</v>
      </c>
      <c r="AB37" s="179" t="s">
        <v>94</v>
      </c>
      <c r="AC37" s="179" t="s">
        <v>94</v>
      </c>
      <c r="AD37" s="179" t="s">
        <v>94</v>
      </c>
      <c r="AE37" s="163" t="s">
        <v>94</v>
      </c>
      <c r="AF37" s="163" t="s">
        <v>94</v>
      </c>
      <c r="AG37" s="164" t="s">
        <v>94</v>
      </c>
      <c r="AH37" s="163" t="s">
        <v>94</v>
      </c>
    </row>
    <row r="38" spans="1:34" ht="78.75">
      <c r="A38" s="34" t="s">
        <v>296</v>
      </c>
      <c r="B38" s="35" t="s">
        <v>161</v>
      </c>
      <c r="C38" s="163" t="s">
        <v>93</v>
      </c>
      <c r="D38" s="178" t="s">
        <v>94</v>
      </c>
      <c r="E38" s="163" t="s">
        <v>94</v>
      </c>
      <c r="F38" s="163" t="s">
        <v>94</v>
      </c>
      <c r="G38" s="179">
        <v>0</v>
      </c>
      <c r="H38" s="178" t="s">
        <v>94</v>
      </c>
      <c r="I38" s="163" t="s">
        <v>94</v>
      </c>
      <c r="J38" s="163" t="s">
        <v>94</v>
      </c>
      <c r="K38" s="163" t="s">
        <v>94</v>
      </c>
      <c r="L38" s="163" t="s">
        <v>94</v>
      </c>
      <c r="M38" s="164" t="s">
        <v>94</v>
      </c>
      <c r="N38" s="164" t="s">
        <v>94</v>
      </c>
      <c r="O38" s="179" t="s">
        <v>94</v>
      </c>
      <c r="P38" s="179" t="s">
        <v>94</v>
      </c>
      <c r="Q38" s="164" t="s">
        <v>94</v>
      </c>
      <c r="R38" s="164" t="s">
        <v>94</v>
      </c>
      <c r="S38" s="179" t="s">
        <v>94</v>
      </c>
      <c r="T38" s="179" t="s">
        <v>94</v>
      </c>
      <c r="U38" s="164" t="s">
        <v>94</v>
      </c>
      <c r="V38" s="179" t="s">
        <v>94</v>
      </c>
      <c r="W38" s="178" t="s">
        <v>94</v>
      </c>
      <c r="X38" s="180" t="s">
        <v>94</v>
      </c>
      <c r="Y38" s="179" t="s">
        <v>94</v>
      </c>
      <c r="Z38" s="179" t="s">
        <v>94</v>
      </c>
      <c r="AA38" s="179" t="s">
        <v>94</v>
      </c>
      <c r="AB38" s="179" t="s">
        <v>94</v>
      </c>
      <c r="AC38" s="179" t="s">
        <v>94</v>
      </c>
      <c r="AD38" s="179" t="s">
        <v>94</v>
      </c>
      <c r="AE38" s="163" t="s">
        <v>94</v>
      </c>
      <c r="AF38" s="163" t="s">
        <v>94</v>
      </c>
      <c r="AG38" s="164" t="s">
        <v>94</v>
      </c>
      <c r="AH38" s="163" t="s">
        <v>94</v>
      </c>
    </row>
    <row r="39" spans="1:34" ht="47.25">
      <c r="A39" s="34" t="s">
        <v>297</v>
      </c>
      <c r="B39" s="35" t="s">
        <v>164</v>
      </c>
      <c r="C39" s="163" t="s">
        <v>93</v>
      </c>
      <c r="D39" s="178" t="s">
        <v>94</v>
      </c>
      <c r="E39" s="163" t="s">
        <v>94</v>
      </c>
      <c r="F39" s="163" t="s">
        <v>94</v>
      </c>
      <c r="G39" s="179">
        <v>0</v>
      </c>
      <c r="H39" s="178" t="s">
        <v>94</v>
      </c>
      <c r="I39" s="163" t="s">
        <v>94</v>
      </c>
      <c r="J39" s="163" t="s">
        <v>94</v>
      </c>
      <c r="K39" s="163" t="s">
        <v>94</v>
      </c>
      <c r="L39" s="163" t="s">
        <v>94</v>
      </c>
      <c r="M39" s="164" t="s">
        <v>94</v>
      </c>
      <c r="N39" s="164" t="s">
        <v>94</v>
      </c>
      <c r="O39" s="179" t="s">
        <v>94</v>
      </c>
      <c r="P39" s="179" t="s">
        <v>94</v>
      </c>
      <c r="Q39" s="164" t="s">
        <v>94</v>
      </c>
      <c r="R39" s="164" t="s">
        <v>94</v>
      </c>
      <c r="S39" s="179" t="s">
        <v>94</v>
      </c>
      <c r="T39" s="179" t="s">
        <v>94</v>
      </c>
      <c r="U39" s="164" t="s">
        <v>94</v>
      </c>
      <c r="V39" s="179" t="s">
        <v>94</v>
      </c>
      <c r="W39" s="178" t="s">
        <v>94</v>
      </c>
      <c r="X39" s="180" t="s">
        <v>94</v>
      </c>
      <c r="Y39" s="179" t="s">
        <v>94</v>
      </c>
      <c r="Z39" s="179" t="s">
        <v>94</v>
      </c>
      <c r="AA39" s="179" t="s">
        <v>94</v>
      </c>
      <c r="AB39" s="179" t="s">
        <v>94</v>
      </c>
      <c r="AC39" s="179" t="s">
        <v>94</v>
      </c>
      <c r="AD39" s="179" t="s">
        <v>94</v>
      </c>
      <c r="AE39" s="163" t="s">
        <v>94</v>
      </c>
      <c r="AF39" s="163" t="s">
        <v>94</v>
      </c>
      <c r="AG39" s="164" t="s">
        <v>94</v>
      </c>
      <c r="AH39" s="163" t="s">
        <v>94</v>
      </c>
    </row>
    <row r="40" spans="1:34" ht="63">
      <c r="A40" s="34" t="s">
        <v>298</v>
      </c>
      <c r="B40" s="35" t="s">
        <v>294</v>
      </c>
      <c r="C40" s="163" t="s">
        <v>93</v>
      </c>
      <c r="D40" s="178" t="s">
        <v>94</v>
      </c>
      <c r="E40" s="163" t="s">
        <v>94</v>
      </c>
      <c r="F40" s="163" t="s">
        <v>94</v>
      </c>
      <c r="G40" s="179">
        <v>0</v>
      </c>
      <c r="H40" s="178" t="s">
        <v>94</v>
      </c>
      <c r="I40" s="163" t="s">
        <v>94</v>
      </c>
      <c r="J40" s="163" t="s">
        <v>94</v>
      </c>
      <c r="K40" s="163" t="s">
        <v>94</v>
      </c>
      <c r="L40" s="163" t="s">
        <v>94</v>
      </c>
      <c r="M40" s="164" t="s">
        <v>94</v>
      </c>
      <c r="N40" s="164" t="s">
        <v>94</v>
      </c>
      <c r="O40" s="179" t="s">
        <v>94</v>
      </c>
      <c r="P40" s="179" t="s">
        <v>94</v>
      </c>
      <c r="Q40" s="164" t="s">
        <v>94</v>
      </c>
      <c r="R40" s="164" t="s">
        <v>94</v>
      </c>
      <c r="S40" s="179" t="s">
        <v>94</v>
      </c>
      <c r="T40" s="179" t="s">
        <v>94</v>
      </c>
      <c r="U40" s="164" t="s">
        <v>94</v>
      </c>
      <c r="V40" s="179" t="s">
        <v>94</v>
      </c>
      <c r="W40" s="178" t="s">
        <v>94</v>
      </c>
      <c r="X40" s="180" t="s">
        <v>94</v>
      </c>
      <c r="Y40" s="179" t="s">
        <v>94</v>
      </c>
      <c r="Z40" s="179" t="s">
        <v>94</v>
      </c>
      <c r="AA40" s="179" t="s">
        <v>94</v>
      </c>
      <c r="AB40" s="179" t="s">
        <v>94</v>
      </c>
      <c r="AC40" s="179" t="s">
        <v>94</v>
      </c>
      <c r="AD40" s="179" t="s">
        <v>94</v>
      </c>
      <c r="AE40" s="163" t="s">
        <v>94</v>
      </c>
      <c r="AF40" s="163" t="s">
        <v>94</v>
      </c>
      <c r="AG40" s="164" t="s">
        <v>94</v>
      </c>
      <c r="AH40" s="163" t="s">
        <v>94</v>
      </c>
    </row>
    <row r="41" spans="1:34" ht="63">
      <c r="A41" s="118" t="s">
        <v>299</v>
      </c>
      <c r="B41" s="39" t="s">
        <v>300</v>
      </c>
      <c r="C41" s="163" t="s">
        <v>93</v>
      </c>
      <c r="D41" s="178" t="s">
        <v>94</v>
      </c>
      <c r="E41" s="163" t="s">
        <v>94</v>
      </c>
      <c r="F41" s="163" t="s">
        <v>94</v>
      </c>
      <c r="G41" s="179">
        <v>0</v>
      </c>
      <c r="H41" s="178" t="s">
        <v>94</v>
      </c>
      <c r="I41" s="163" t="s">
        <v>94</v>
      </c>
      <c r="J41" s="163" t="s">
        <v>94</v>
      </c>
      <c r="K41" s="163" t="s">
        <v>94</v>
      </c>
      <c r="L41" s="163" t="s">
        <v>94</v>
      </c>
      <c r="M41" s="164" t="s">
        <v>94</v>
      </c>
      <c r="N41" s="164" t="s">
        <v>94</v>
      </c>
      <c r="O41" s="179" t="s">
        <v>94</v>
      </c>
      <c r="P41" s="179" t="s">
        <v>94</v>
      </c>
      <c r="Q41" s="164" t="s">
        <v>94</v>
      </c>
      <c r="R41" s="164" t="s">
        <v>94</v>
      </c>
      <c r="S41" s="179" t="s">
        <v>94</v>
      </c>
      <c r="T41" s="179" t="s">
        <v>94</v>
      </c>
      <c r="U41" s="164" t="s">
        <v>94</v>
      </c>
      <c r="V41" s="179" t="s">
        <v>94</v>
      </c>
      <c r="W41" s="178" t="s">
        <v>94</v>
      </c>
      <c r="X41" s="180" t="s">
        <v>94</v>
      </c>
      <c r="Y41" s="179" t="s">
        <v>94</v>
      </c>
      <c r="Z41" s="179" t="s">
        <v>94</v>
      </c>
      <c r="AA41" s="179" t="s">
        <v>94</v>
      </c>
      <c r="AB41" s="179" t="s">
        <v>94</v>
      </c>
      <c r="AC41" s="179" t="s">
        <v>94</v>
      </c>
      <c r="AD41" s="179" t="s">
        <v>94</v>
      </c>
      <c r="AE41" s="163" t="s">
        <v>94</v>
      </c>
      <c r="AF41" s="163" t="s">
        <v>94</v>
      </c>
      <c r="AG41" s="164" t="s">
        <v>94</v>
      </c>
      <c r="AH41" s="163" t="s">
        <v>94</v>
      </c>
    </row>
    <row r="42" spans="1:34" ht="31.5">
      <c r="A42" s="118" t="s">
        <v>301</v>
      </c>
      <c r="B42" s="39" t="s">
        <v>302</v>
      </c>
      <c r="C42" s="163" t="s">
        <v>93</v>
      </c>
      <c r="D42" s="178" t="s">
        <v>94</v>
      </c>
      <c r="E42" s="163" t="s">
        <v>94</v>
      </c>
      <c r="F42" s="163" t="s">
        <v>94</v>
      </c>
      <c r="G42" s="179">
        <v>0</v>
      </c>
      <c r="H42" s="178" t="s">
        <v>94</v>
      </c>
      <c r="I42" s="163" t="s">
        <v>94</v>
      </c>
      <c r="J42" s="163" t="s">
        <v>94</v>
      </c>
      <c r="K42" s="163" t="s">
        <v>94</v>
      </c>
      <c r="L42" s="163" t="s">
        <v>94</v>
      </c>
      <c r="M42" s="164" t="s">
        <v>94</v>
      </c>
      <c r="N42" s="164" t="s">
        <v>94</v>
      </c>
      <c r="O42" s="179" t="s">
        <v>94</v>
      </c>
      <c r="P42" s="179" t="s">
        <v>94</v>
      </c>
      <c r="Q42" s="164" t="s">
        <v>94</v>
      </c>
      <c r="R42" s="164" t="s">
        <v>94</v>
      </c>
      <c r="S42" s="179" t="s">
        <v>94</v>
      </c>
      <c r="T42" s="179" t="s">
        <v>94</v>
      </c>
      <c r="U42" s="164" t="s">
        <v>94</v>
      </c>
      <c r="V42" s="179" t="s">
        <v>94</v>
      </c>
      <c r="W42" s="178" t="s">
        <v>94</v>
      </c>
      <c r="X42" s="180" t="s">
        <v>94</v>
      </c>
      <c r="Y42" s="179" t="s">
        <v>94</v>
      </c>
      <c r="Z42" s="179" t="s">
        <v>94</v>
      </c>
      <c r="AA42" s="179" t="s">
        <v>94</v>
      </c>
      <c r="AB42" s="179" t="s">
        <v>94</v>
      </c>
      <c r="AC42" s="179" t="s">
        <v>94</v>
      </c>
      <c r="AD42" s="179" t="s">
        <v>94</v>
      </c>
      <c r="AE42" s="163" t="s">
        <v>94</v>
      </c>
      <c r="AF42" s="163" t="s">
        <v>94</v>
      </c>
      <c r="AG42" s="164" t="s">
        <v>94</v>
      </c>
      <c r="AH42" s="163" t="s">
        <v>94</v>
      </c>
    </row>
    <row r="43" spans="1:34" ht="31.5">
      <c r="A43" s="118" t="s">
        <v>304</v>
      </c>
      <c r="B43" s="39" t="s">
        <v>305</v>
      </c>
      <c r="C43" s="163" t="s">
        <v>93</v>
      </c>
      <c r="D43" s="178" t="s">
        <v>94</v>
      </c>
      <c r="E43" s="163" t="s">
        <v>94</v>
      </c>
      <c r="F43" s="163" t="s">
        <v>94</v>
      </c>
      <c r="G43" s="179">
        <v>0</v>
      </c>
      <c r="H43" s="178" t="s">
        <v>94</v>
      </c>
      <c r="I43" s="163" t="s">
        <v>94</v>
      </c>
      <c r="J43" s="163" t="s">
        <v>94</v>
      </c>
      <c r="K43" s="163" t="s">
        <v>94</v>
      </c>
      <c r="L43" s="163" t="s">
        <v>94</v>
      </c>
      <c r="M43" s="164" t="s">
        <v>94</v>
      </c>
      <c r="N43" s="164" t="s">
        <v>94</v>
      </c>
      <c r="O43" s="179" t="s">
        <v>94</v>
      </c>
      <c r="P43" s="179" t="s">
        <v>94</v>
      </c>
      <c r="Q43" s="164" t="s">
        <v>94</v>
      </c>
      <c r="R43" s="164" t="s">
        <v>94</v>
      </c>
      <c r="S43" s="179" t="s">
        <v>94</v>
      </c>
      <c r="T43" s="179" t="s">
        <v>94</v>
      </c>
      <c r="U43" s="164" t="s">
        <v>94</v>
      </c>
      <c r="V43" s="179" t="s">
        <v>94</v>
      </c>
      <c r="W43" s="178" t="s">
        <v>94</v>
      </c>
      <c r="X43" s="180" t="s">
        <v>94</v>
      </c>
      <c r="Y43" s="179" t="s">
        <v>94</v>
      </c>
      <c r="Z43" s="179" t="s">
        <v>94</v>
      </c>
      <c r="AA43" s="179" t="s">
        <v>94</v>
      </c>
      <c r="AB43" s="179" t="s">
        <v>94</v>
      </c>
      <c r="AC43" s="179" t="s">
        <v>94</v>
      </c>
      <c r="AD43" s="179" t="s">
        <v>94</v>
      </c>
      <c r="AE43" s="163" t="s">
        <v>94</v>
      </c>
      <c r="AF43" s="163" t="s">
        <v>94</v>
      </c>
      <c r="AG43" s="164" t="s">
        <v>94</v>
      </c>
      <c r="AH43" s="163" t="s">
        <v>94</v>
      </c>
    </row>
    <row r="44" spans="1:34" ht="31.5">
      <c r="A44" s="118" t="s">
        <v>306</v>
      </c>
      <c r="B44" s="39" t="s">
        <v>307</v>
      </c>
      <c r="C44" s="163" t="s">
        <v>93</v>
      </c>
      <c r="D44" s="178" t="s">
        <v>94</v>
      </c>
      <c r="E44" s="163" t="s">
        <v>94</v>
      </c>
      <c r="F44" s="163" t="s">
        <v>94</v>
      </c>
      <c r="G44" s="179">
        <v>0</v>
      </c>
      <c r="H44" s="178" t="s">
        <v>94</v>
      </c>
      <c r="I44" s="163" t="s">
        <v>94</v>
      </c>
      <c r="J44" s="163" t="s">
        <v>94</v>
      </c>
      <c r="K44" s="163" t="s">
        <v>94</v>
      </c>
      <c r="L44" s="163" t="s">
        <v>94</v>
      </c>
      <c r="M44" s="164" t="s">
        <v>94</v>
      </c>
      <c r="N44" s="164" t="s">
        <v>94</v>
      </c>
      <c r="O44" s="179" t="s">
        <v>94</v>
      </c>
      <c r="P44" s="179" t="s">
        <v>94</v>
      </c>
      <c r="Q44" s="164" t="s">
        <v>94</v>
      </c>
      <c r="R44" s="164" t="s">
        <v>94</v>
      </c>
      <c r="S44" s="179" t="s">
        <v>94</v>
      </c>
      <c r="T44" s="179" t="s">
        <v>94</v>
      </c>
      <c r="U44" s="164" t="s">
        <v>94</v>
      </c>
      <c r="V44" s="179" t="s">
        <v>94</v>
      </c>
      <c r="W44" s="178" t="s">
        <v>94</v>
      </c>
      <c r="X44" s="180" t="s">
        <v>94</v>
      </c>
      <c r="Y44" s="179" t="s">
        <v>94</v>
      </c>
      <c r="Z44" s="179" t="s">
        <v>94</v>
      </c>
      <c r="AA44" s="179" t="s">
        <v>94</v>
      </c>
      <c r="AB44" s="179" t="s">
        <v>94</v>
      </c>
      <c r="AC44" s="179" t="s">
        <v>94</v>
      </c>
      <c r="AD44" s="179" t="s">
        <v>94</v>
      </c>
      <c r="AE44" s="163" t="s">
        <v>94</v>
      </c>
      <c r="AF44" s="163" t="s">
        <v>94</v>
      </c>
      <c r="AG44" s="164" t="s">
        <v>94</v>
      </c>
      <c r="AH44" s="163" t="s">
        <v>94</v>
      </c>
    </row>
    <row r="45" spans="1:34" ht="63">
      <c r="A45" s="118" t="s">
        <v>308</v>
      </c>
      <c r="B45" s="39" t="s">
        <v>175</v>
      </c>
      <c r="C45" s="163" t="s">
        <v>93</v>
      </c>
      <c r="D45" s="178" t="s">
        <v>94</v>
      </c>
      <c r="E45" s="163" t="s">
        <v>94</v>
      </c>
      <c r="F45" s="163" t="s">
        <v>94</v>
      </c>
      <c r="G45" s="179">
        <v>0</v>
      </c>
      <c r="H45" s="178" t="s">
        <v>94</v>
      </c>
      <c r="I45" s="163" t="s">
        <v>94</v>
      </c>
      <c r="J45" s="163" t="s">
        <v>94</v>
      </c>
      <c r="K45" s="163" t="s">
        <v>94</v>
      </c>
      <c r="L45" s="163" t="s">
        <v>94</v>
      </c>
      <c r="M45" s="164" t="s">
        <v>94</v>
      </c>
      <c r="N45" s="164" t="s">
        <v>94</v>
      </c>
      <c r="O45" s="179" t="s">
        <v>94</v>
      </c>
      <c r="P45" s="179" t="s">
        <v>94</v>
      </c>
      <c r="Q45" s="164" t="s">
        <v>94</v>
      </c>
      <c r="R45" s="164" t="s">
        <v>94</v>
      </c>
      <c r="S45" s="179" t="s">
        <v>94</v>
      </c>
      <c r="T45" s="179" t="s">
        <v>94</v>
      </c>
      <c r="U45" s="164" t="s">
        <v>94</v>
      </c>
      <c r="V45" s="179" t="s">
        <v>94</v>
      </c>
      <c r="W45" s="178" t="s">
        <v>94</v>
      </c>
      <c r="X45" s="180" t="s">
        <v>94</v>
      </c>
      <c r="Y45" s="179" t="s">
        <v>94</v>
      </c>
      <c r="Z45" s="179" t="s">
        <v>94</v>
      </c>
      <c r="AA45" s="179" t="s">
        <v>94</v>
      </c>
      <c r="AB45" s="179" t="s">
        <v>94</v>
      </c>
      <c r="AC45" s="179" t="s">
        <v>94</v>
      </c>
      <c r="AD45" s="179" t="s">
        <v>94</v>
      </c>
      <c r="AE45" s="163" t="s">
        <v>94</v>
      </c>
      <c r="AF45" s="163" t="s">
        <v>94</v>
      </c>
      <c r="AG45" s="164" t="s">
        <v>94</v>
      </c>
      <c r="AH45" s="163" t="s">
        <v>94</v>
      </c>
    </row>
    <row r="46" spans="1:34" ht="63">
      <c r="A46" s="118" t="s">
        <v>310</v>
      </c>
      <c r="B46" s="39" t="s">
        <v>176</v>
      </c>
      <c r="C46" s="163" t="s">
        <v>93</v>
      </c>
      <c r="D46" s="178" t="s">
        <v>94</v>
      </c>
      <c r="E46" s="163" t="s">
        <v>94</v>
      </c>
      <c r="F46" s="163" t="s">
        <v>94</v>
      </c>
      <c r="G46" s="179">
        <v>0</v>
      </c>
      <c r="H46" s="178" t="s">
        <v>94</v>
      </c>
      <c r="I46" s="163" t="s">
        <v>94</v>
      </c>
      <c r="J46" s="163" t="s">
        <v>94</v>
      </c>
      <c r="K46" s="163" t="s">
        <v>94</v>
      </c>
      <c r="L46" s="163" t="s">
        <v>94</v>
      </c>
      <c r="M46" s="164" t="s">
        <v>94</v>
      </c>
      <c r="N46" s="164" t="s">
        <v>94</v>
      </c>
      <c r="O46" s="179" t="s">
        <v>94</v>
      </c>
      <c r="P46" s="179" t="s">
        <v>94</v>
      </c>
      <c r="Q46" s="164" t="s">
        <v>94</v>
      </c>
      <c r="R46" s="164" t="s">
        <v>94</v>
      </c>
      <c r="S46" s="179" t="s">
        <v>94</v>
      </c>
      <c r="T46" s="179" t="s">
        <v>94</v>
      </c>
      <c r="U46" s="164" t="s">
        <v>94</v>
      </c>
      <c r="V46" s="179" t="s">
        <v>94</v>
      </c>
      <c r="W46" s="178" t="s">
        <v>94</v>
      </c>
      <c r="X46" s="180" t="s">
        <v>94</v>
      </c>
      <c r="Y46" s="179" t="s">
        <v>94</v>
      </c>
      <c r="Z46" s="179" t="s">
        <v>94</v>
      </c>
      <c r="AA46" s="179" t="s">
        <v>94</v>
      </c>
      <c r="AB46" s="179" t="s">
        <v>94</v>
      </c>
      <c r="AC46" s="179" t="s">
        <v>94</v>
      </c>
      <c r="AD46" s="179" t="s">
        <v>94</v>
      </c>
      <c r="AE46" s="163" t="s">
        <v>94</v>
      </c>
      <c r="AF46" s="163" t="s">
        <v>94</v>
      </c>
      <c r="AG46" s="164" t="s">
        <v>94</v>
      </c>
      <c r="AH46" s="163" t="s">
        <v>94</v>
      </c>
    </row>
    <row r="47" spans="1:34" ht="47.25">
      <c r="A47" s="118" t="s">
        <v>312</v>
      </c>
      <c r="B47" s="39" t="s">
        <v>178</v>
      </c>
      <c r="C47" s="163" t="s">
        <v>93</v>
      </c>
      <c r="D47" s="178" t="s">
        <v>94</v>
      </c>
      <c r="E47" s="163" t="s">
        <v>94</v>
      </c>
      <c r="F47" s="163" t="s">
        <v>94</v>
      </c>
      <c r="G47" s="179">
        <v>0</v>
      </c>
      <c r="H47" s="178" t="s">
        <v>94</v>
      </c>
      <c r="I47" s="163" t="s">
        <v>94</v>
      </c>
      <c r="J47" s="163" t="s">
        <v>94</v>
      </c>
      <c r="K47" s="163" t="s">
        <v>94</v>
      </c>
      <c r="L47" s="163" t="s">
        <v>94</v>
      </c>
      <c r="M47" s="164" t="s">
        <v>94</v>
      </c>
      <c r="N47" s="164" t="s">
        <v>94</v>
      </c>
      <c r="O47" s="179" t="s">
        <v>94</v>
      </c>
      <c r="P47" s="179" t="s">
        <v>94</v>
      </c>
      <c r="Q47" s="164" t="s">
        <v>94</v>
      </c>
      <c r="R47" s="164" t="s">
        <v>94</v>
      </c>
      <c r="S47" s="179" t="s">
        <v>94</v>
      </c>
      <c r="T47" s="179" t="s">
        <v>94</v>
      </c>
      <c r="U47" s="164" t="s">
        <v>94</v>
      </c>
      <c r="V47" s="179" t="s">
        <v>94</v>
      </c>
      <c r="W47" s="178" t="s">
        <v>94</v>
      </c>
      <c r="X47" s="180" t="s">
        <v>94</v>
      </c>
      <c r="Y47" s="179" t="s">
        <v>94</v>
      </c>
      <c r="Z47" s="179" t="s">
        <v>94</v>
      </c>
      <c r="AA47" s="179" t="s">
        <v>94</v>
      </c>
      <c r="AB47" s="179" t="s">
        <v>94</v>
      </c>
      <c r="AC47" s="179" t="s">
        <v>94</v>
      </c>
      <c r="AD47" s="179" t="s">
        <v>94</v>
      </c>
      <c r="AE47" s="163" t="s">
        <v>94</v>
      </c>
      <c r="AF47" s="163" t="s">
        <v>94</v>
      </c>
      <c r="AG47" s="164" t="s">
        <v>94</v>
      </c>
      <c r="AH47" s="163" t="s">
        <v>94</v>
      </c>
    </row>
    <row r="48" spans="1:34" ht="63">
      <c r="A48" s="118" t="s">
        <v>314</v>
      </c>
      <c r="B48" s="39" t="s">
        <v>180</v>
      </c>
      <c r="C48" s="163" t="s">
        <v>93</v>
      </c>
      <c r="D48" s="178" t="s">
        <v>94</v>
      </c>
      <c r="E48" s="163" t="s">
        <v>94</v>
      </c>
      <c r="F48" s="163" t="s">
        <v>94</v>
      </c>
      <c r="G48" s="179">
        <v>0</v>
      </c>
      <c r="H48" s="178" t="s">
        <v>94</v>
      </c>
      <c r="I48" s="163" t="s">
        <v>94</v>
      </c>
      <c r="J48" s="163" t="s">
        <v>94</v>
      </c>
      <c r="K48" s="163" t="s">
        <v>94</v>
      </c>
      <c r="L48" s="163" t="s">
        <v>94</v>
      </c>
      <c r="M48" s="164" t="s">
        <v>94</v>
      </c>
      <c r="N48" s="164" t="s">
        <v>94</v>
      </c>
      <c r="O48" s="179" t="s">
        <v>94</v>
      </c>
      <c r="P48" s="179" t="s">
        <v>94</v>
      </c>
      <c r="Q48" s="164" t="s">
        <v>94</v>
      </c>
      <c r="R48" s="164" t="s">
        <v>94</v>
      </c>
      <c r="S48" s="179" t="s">
        <v>94</v>
      </c>
      <c r="T48" s="179" t="s">
        <v>94</v>
      </c>
      <c r="U48" s="164" t="s">
        <v>94</v>
      </c>
      <c r="V48" s="179" t="s">
        <v>94</v>
      </c>
      <c r="W48" s="178" t="s">
        <v>94</v>
      </c>
      <c r="X48" s="180" t="s">
        <v>94</v>
      </c>
      <c r="Y48" s="179" t="s">
        <v>94</v>
      </c>
      <c r="Z48" s="179" t="s">
        <v>94</v>
      </c>
      <c r="AA48" s="179" t="s">
        <v>94</v>
      </c>
      <c r="AB48" s="179" t="s">
        <v>94</v>
      </c>
      <c r="AC48" s="179" t="s">
        <v>94</v>
      </c>
      <c r="AD48" s="179" t="s">
        <v>94</v>
      </c>
      <c r="AE48" s="163" t="s">
        <v>94</v>
      </c>
      <c r="AF48" s="163" t="s">
        <v>94</v>
      </c>
      <c r="AG48" s="164" t="s">
        <v>94</v>
      </c>
      <c r="AH48" s="163" t="s">
        <v>94</v>
      </c>
    </row>
    <row r="49" spans="1:34" ht="31.5">
      <c r="A49" s="118" t="s">
        <v>315</v>
      </c>
      <c r="B49" s="39" t="s">
        <v>182</v>
      </c>
      <c r="C49" s="163" t="s">
        <v>93</v>
      </c>
      <c r="D49" s="178" t="s">
        <v>94</v>
      </c>
      <c r="E49" s="163" t="s">
        <v>94</v>
      </c>
      <c r="F49" s="163" t="s">
        <v>94</v>
      </c>
      <c r="G49" s="179">
        <v>0</v>
      </c>
      <c r="H49" s="178" t="s">
        <v>94</v>
      </c>
      <c r="I49" s="163" t="s">
        <v>94</v>
      </c>
      <c r="J49" s="163" t="s">
        <v>94</v>
      </c>
      <c r="K49" s="163" t="s">
        <v>94</v>
      </c>
      <c r="L49" s="163" t="s">
        <v>94</v>
      </c>
      <c r="M49" s="164" t="s">
        <v>94</v>
      </c>
      <c r="N49" s="164" t="s">
        <v>94</v>
      </c>
      <c r="O49" s="179" t="s">
        <v>94</v>
      </c>
      <c r="P49" s="179" t="s">
        <v>94</v>
      </c>
      <c r="Q49" s="164" t="s">
        <v>94</v>
      </c>
      <c r="R49" s="164" t="s">
        <v>94</v>
      </c>
      <c r="S49" s="179" t="s">
        <v>94</v>
      </c>
      <c r="T49" s="179" t="s">
        <v>94</v>
      </c>
      <c r="U49" s="164" t="s">
        <v>94</v>
      </c>
      <c r="V49" s="179" t="s">
        <v>94</v>
      </c>
      <c r="W49" s="178" t="s">
        <v>94</v>
      </c>
      <c r="X49" s="180" t="s">
        <v>94</v>
      </c>
      <c r="Y49" s="179" t="s">
        <v>94</v>
      </c>
      <c r="Z49" s="179" t="s">
        <v>94</v>
      </c>
      <c r="AA49" s="179" t="s">
        <v>94</v>
      </c>
      <c r="AB49" s="179" t="s">
        <v>94</v>
      </c>
      <c r="AC49" s="179" t="s">
        <v>94</v>
      </c>
      <c r="AD49" s="179" t="s">
        <v>94</v>
      </c>
      <c r="AE49" s="163" t="s">
        <v>94</v>
      </c>
      <c r="AF49" s="163" t="s">
        <v>94</v>
      </c>
      <c r="AG49" s="164" t="s">
        <v>94</v>
      </c>
      <c r="AH49" s="163" t="s">
        <v>94</v>
      </c>
    </row>
    <row r="50" spans="1:34" ht="47.25">
      <c r="A50" s="15" t="s">
        <v>114</v>
      </c>
      <c r="B50" s="25" t="s">
        <v>115</v>
      </c>
      <c r="C50" s="163" t="s">
        <v>93</v>
      </c>
      <c r="D50" s="178" t="s">
        <v>94</v>
      </c>
      <c r="E50" s="163" t="s">
        <v>94</v>
      </c>
      <c r="F50" s="163" t="s">
        <v>94</v>
      </c>
      <c r="G50" s="179">
        <v>0</v>
      </c>
      <c r="H50" s="178" t="s">
        <v>94</v>
      </c>
      <c r="I50" s="163" t="s">
        <v>94</v>
      </c>
      <c r="J50" s="163" t="s">
        <v>94</v>
      </c>
      <c r="K50" s="163" t="s">
        <v>94</v>
      </c>
      <c r="L50" s="163" t="s">
        <v>94</v>
      </c>
      <c r="M50" s="164" t="s">
        <v>94</v>
      </c>
      <c r="N50" s="164" t="s">
        <v>94</v>
      </c>
      <c r="O50" s="179" t="s">
        <v>94</v>
      </c>
      <c r="P50" s="179" t="s">
        <v>94</v>
      </c>
      <c r="Q50" s="164" t="s">
        <v>94</v>
      </c>
      <c r="R50" s="164" t="s">
        <v>94</v>
      </c>
      <c r="S50" s="179" t="s">
        <v>94</v>
      </c>
      <c r="T50" s="179" t="s">
        <v>94</v>
      </c>
      <c r="U50" s="164" t="s">
        <v>94</v>
      </c>
      <c r="V50" s="179" t="s">
        <v>94</v>
      </c>
      <c r="W50" s="178" t="s">
        <v>94</v>
      </c>
      <c r="X50" s="180" t="s">
        <v>94</v>
      </c>
      <c r="Y50" s="179" t="s">
        <v>94</v>
      </c>
      <c r="Z50" s="179" t="s">
        <v>94</v>
      </c>
      <c r="AA50" s="179" t="s">
        <v>94</v>
      </c>
      <c r="AB50" s="179" t="s">
        <v>94</v>
      </c>
      <c r="AC50" s="179" t="s">
        <v>94</v>
      </c>
      <c r="AD50" s="179" t="s">
        <v>94</v>
      </c>
      <c r="AE50" s="163" t="s">
        <v>94</v>
      </c>
      <c r="AF50" s="163" t="s">
        <v>94</v>
      </c>
      <c r="AG50" s="164" t="s">
        <v>94</v>
      </c>
      <c r="AH50" s="163" t="s">
        <v>94</v>
      </c>
    </row>
    <row r="51" spans="1:34" ht="31.5">
      <c r="A51" s="30" t="s">
        <v>116</v>
      </c>
      <c r="B51" s="31" t="s">
        <v>317</v>
      </c>
      <c r="C51" s="163" t="s">
        <v>93</v>
      </c>
      <c r="D51" s="178" t="s">
        <v>94</v>
      </c>
      <c r="E51" s="163" t="s">
        <v>94</v>
      </c>
      <c r="F51" s="163" t="s">
        <v>94</v>
      </c>
      <c r="G51" s="179">
        <v>0</v>
      </c>
      <c r="H51" s="178" t="s">
        <v>94</v>
      </c>
      <c r="I51" s="163" t="s">
        <v>94</v>
      </c>
      <c r="J51" s="163" t="s">
        <v>94</v>
      </c>
      <c r="K51" s="163" t="s">
        <v>94</v>
      </c>
      <c r="L51" s="163" t="s">
        <v>94</v>
      </c>
      <c r="M51" s="164" t="s">
        <v>94</v>
      </c>
      <c r="N51" s="164" t="s">
        <v>94</v>
      </c>
      <c r="O51" s="179" t="s">
        <v>94</v>
      </c>
      <c r="P51" s="179" t="s">
        <v>94</v>
      </c>
      <c r="Q51" s="164" t="s">
        <v>94</v>
      </c>
      <c r="R51" s="164" t="s">
        <v>94</v>
      </c>
      <c r="S51" s="179" t="s">
        <v>94</v>
      </c>
      <c r="T51" s="179" t="s">
        <v>94</v>
      </c>
      <c r="U51" s="164" t="s">
        <v>94</v>
      </c>
      <c r="V51" s="179" t="s">
        <v>94</v>
      </c>
      <c r="W51" s="178" t="s">
        <v>94</v>
      </c>
      <c r="X51" s="180" t="s">
        <v>94</v>
      </c>
      <c r="Y51" s="179" t="s">
        <v>94</v>
      </c>
      <c r="Z51" s="179" t="s">
        <v>94</v>
      </c>
      <c r="AA51" s="179" t="s">
        <v>94</v>
      </c>
      <c r="AB51" s="179" t="s">
        <v>94</v>
      </c>
      <c r="AC51" s="179" t="s">
        <v>94</v>
      </c>
      <c r="AD51" s="179" t="s">
        <v>94</v>
      </c>
      <c r="AE51" s="163" t="s">
        <v>94</v>
      </c>
      <c r="AF51" s="163" t="s">
        <v>94</v>
      </c>
      <c r="AG51" s="164" t="s">
        <v>94</v>
      </c>
      <c r="AH51" s="163" t="s">
        <v>94</v>
      </c>
    </row>
    <row r="52" spans="1:34" ht="47.25">
      <c r="A52" s="30" t="s">
        <v>118</v>
      </c>
      <c r="B52" s="31" t="s">
        <v>319</v>
      </c>
      <c r="C52" s="163" t="s">
        <v>93</v>
      </c>
      <c r="D52" s="178" t="s">
        <v>94</v>
      </c>
      <c r="E52" s="163" t="s">
        <v>94</v>
      </c>
      <c r="F52" s="163" t="s">
        <v>94</v>
      </c>
      <c r="G52" s="179">
        <v>0</v>
      </c>
      <c r="H52" s="178" t="s">
        <v>94</v>
      </c>
      <c r="I52" s="163" t="s">
        <v>94</v>
      </c>
      <c r="J52" s="163" t="s">
        <v>94</v>
      </c>
      <c r="K52" s="163" t="s">
        <v>94</v>
      </c>
      <c r="L52" s="163" t="s">
        <v>94</v>
      </c>
      <c r="M52" s="164" t="s">
        <v>94</v>
      </c>
      <c r="N52" s="164" t="s">
        <v>94</v>
      </c>
      <c r="O52" s="179" t="s">
        <v>94</v>
      </c>
      <c r="P52" s="179" t="s">
        <v>94</v>
      </c>
      <c r="Q52" s="164" t="s">
        <v>94</v>
      </c>
      <c r="R52" s="164" t="s">
        <v>94</v>
      </c>
      <c r="S52" s="179" t="s">
        <v>94</v>
      </c>
      <c r="T52" s="179" t="s">
        <v>94</v>
      </c>
      <c r="U52" s="164" t="s">
        <v>94</v>
      </c>
      <c r="V52" s="179" t="s">
        <v>94</v>
      </c>
      <c r="W52" s="178" t="s">
        <v>94</v>
      </c>
      <c r="X52" s="180" t="s">
        <v>94</v>
      </c>
      <c r="Y52" s="179" t="s">
        <v>94</v>
      </c>
      <c r="Z52" s="179" t="s">
        <v>94</v>
      </c>
      <c r="AA52" s="179" t="s">
        <v>94</v>
      </c>
      <c r="AB52" s="179" t="s">
        <v>94</v>
      </c>
      <c r="AC52" s="179" t="s">
        <v>94</v>
      </c>
      <c r="AD52" s="179" t="s">
        <v>94</v>
      </c>
      <c r="AE52" s="163" t="s">
        <v>94</v>
      </c>
      <c r="AF52" s="163" t="s">
        <v>94</v>
      </c>
      <c r="AG52" s="164" t="s">
        <v>94</v>
      </c>
      <c r="AH52" s="163" t="s">
        <v>94</v>
      </c>
    </row>
    <row r="53" spans="1:34" ht="31.5">
      <c r="A53" s="30" t="s">
        <v>318</v>
      </c>
      <c r="B53" s="31" t="s">
        <v>321</v>
      </c>
      <c r="C53" s="163" t="s">
        <v>93</v>
      </c>
      <c r="D53" s="178" t="s">
        <v>94</v>
      </c>
      <c r="E53" s="163" t="s">
        <v>94</v>
      </c>
      <c r="F53" s="163" t="s">
        <v>94</v>
      </c>
      <c r="G53" s="179">
        <v>0</v>
      </c>
      <c r="H53" s="178" t="s">
        <v>94</v>
      </c>
      <c r="I53" s="163" t="s">
        <v>94</v>
      </c>
      <c r="J53" s="163" t="s">
        <v>94</v>
      </c>
      <c r="K53" s="163" t="s">
        <v>94</v>
      </c>
      <c r="L53" s="163" t="s">
        <v>94</v>
      </c>
      <c r="M53" s="164" t="s">
        <v>94</v>
      </c>
      <c r="N53" s="164" t="s">
        <v>94</v>
      </c>
      <c r="O53" s="179" t="s">
        <v>94</v>
      </c>
      <c r="P53" s="179" t="s">
        <v>94</v>
      </c>
      <c r="Q53" s="164" t="s">
        <v>94</v>
      </c>
      <c r="R53" s="164" t="s">
        <v>94</v>
      </c>
      <c r="S53" s="179" t="s">
        <v>94</v>
      </c>
      <c r="T53" s="179" t="s">
        <v>94</v>
      </c>
      <c r="U53" s="164" t="s">
        <v>94</v>
      </c>
      <c r="V53" s="179" t="s">
        <v>94</v>
      </c>
      <c r="W53" s="178" t="s">
        <v>94</v>
      </c>
      <c r="X53" s="180" t="s">
        <v>94</v>
      </c>
      <c r="Y53" s="179" t="s">
        <v>94</v>
      </c>
      <c r="Z53" s="179" t="s">
        <v>94</v>
      </c>
      <c r="AA53" s="179" t="s">
        <v>94</v>
      </c>
      <c r="AB53" s="179" t="s">
        <v>94</v>
      </c>
      <c r="AC53" s="179" t="s">
        <v>94</v>
      </c>
      <c r="AD53" s="179" t="s">
        <v>94</v>
      </c>
      <c r="AE53" s="163" t="s">
        <v>94</v>
      </c>
      <c r="AF53" s="163" t="s">
        <v>94</v>
      </c>
      <c r="AG53" s="164" t="s">
        <v>94</v>
      </c>
      <c r="AH53" s="163" t="s">
        <v>94</v>
      </c>
    </row>
    <row r="54" spans="1:34" ht="31.5">
      <c r="A54" s="30" t="s">
        <v>320</v>
      </c>
      <c r="B54" s="31" t="s">
        <v>321</v>
      </c>
      <c r="C54" s="163" t="s">
        <v>93</v>
      </c>
      <c r="D54" s="178" t="s">
        <v>94</v>
      </c>
      <c r="E54" s="163" t="s">
        <v>94</v>
      </c>
      <c r="F54" s="163" t="s">
        <v>94</v>
      </c>
      <c r="G54" s="179">
        <v>0</v>
      </c>
      <c r="H54" s="178" t="s">
        <v>94</v>
      </c>
      <c r="I54" s="163" t="s">
        <v>94</v>
      </c>
      <c r="J54" s="163" t="s">
        <v>94</v>
      </c>
      <c r="K54" s="163" t="s">
        <v>94</v>
      </c>
      <c r="L54" s="163" t="s">
        <v>94</v>
      </c>
      <c r="M54" s="164" t="s">
        <v>94</v>
      </c>
      <c r="N54" s="164" t="s">
        <v>94</v>
      </c>
      <c r="O54" s="179" t="s">
        <v>94</v>
      </c>
      <c r="P54" s="179" t="s">
        <v>94</v>
      </c>
      <c r="Q54" s="164" t="s">
        <v>94</v>
      </c>
      <c r="R54" s="164" t="s">
        <v>94</v>
      </c>
      <c r="S54" s="179" t="s">
        <v>94</v>
      </c>
      <c r="T54" s="179" t="s">
        <v>94</v>
      </c>
      <c r="U54" s="164" t="s">
        <v>94</v>
      </c>
      <c r="V54" s="179" t="s">
        <v>94</v>
      </c>
      <c r="W54" s="178" t="s">
        <v>94</v>
      </c>
      <c r="X54" s="180" t="s">
        <v>94</v>
      </c>
      <c r="Y54" s="179" t="s">
        <v>94</v>
      </c>
      <c r="Z54" s="179" t="s">
        <v>94</v>
      </c>
      <c r="AA54" s="179" t="s">
        <v>94</v>
      </c>
      <c r="AB54" s="179" t="s">
        <v>94</v>
      </c>
      <c r="AC54" s="179" t="s">
        <v>94</v>
      </c>
      <c r="AD54" s="179" t="s">
        <v>94</v>
      </c>
      <c r="AE54" s="163" t="s">
        <v>94</v>
      </c>
      <c r="AF54" s="163" t="s">
        <v>94</v>
      </c>
      <c r="AG54" s="164" t="s">
        <v>94</v>
      </c>
      <c r="AH54" s="163" t="s">
        <v>94</v>
      </c>
    </row>
    <row r="55" spans="1:34" ht="31.5">
      <c r="A55" s="15" t="s">
        <v>120</v>
      </c>
      <c r="B55" s="25" t="s">
        <v>121</v>
      </c>
      <c r="C55" s="163" t="s">
        <v>93</v>
      </c>
      <c r="D55" s="178" t="s">
        <v>94</v>
      </c>
      <c r="E55" s="163" t="s">
        <v>94</v>
      </c>
      <c r="F55" s="163" t="s">
        <v>94</v>
      </c>
      <c r="G55" s="179">
        <v>0</v>
      </c>
      <c r="H55" s="178" t="s">
        <v>94</v>
      </c>
      <c r="I55" s="163" t="s">
        <v>94</v>
      </c>
      <c r="J55" s="163" t="s">
        <v>94</v>
      </c>
      <c r="K55" s="163" t="s">
        <v>94</v>
      </c>
      <c r="L55" s="163" t="s">
        <v>94</v>
      </c>
      <c r="M55" s="164" t="s">
        <v>94</v>
      </c>
      <c r="N55" s="164" t="s">
        <v>94</v>
      </c>
      <c r="O55" s="179" t="s">
        <v>94</v>
      </c>
      <c r="P55" s="179" t="s">
        <v>94</v>
      </c>
      <c r="Q55" s="164" t="s">
        <v>94</v>
      </c>
      <c r="R55" s="164" t="s">
        <v>94</v>
      </c>
      <c r="S55" s="179" t="s">
        <v>94</v>
      </c>
      <c r="T55" s="179" t="s">
        <v>94</v>
      </c>
      <c r="U55" s="164" t="s">
        <v>94</v>
      </c>
      <c r="V55" s="179" t="s">
        <v>94</v>
      </c>
      <c r="W55" s="178" t="s">
        <v>94</v>
      </c>
      <c r="X55" s="180" t="s">
        <v>94</v>
      </c>
      <c r="Y55" s="179" t="s">
        <v>94</v>
      </c>
      <c r="Z55" s="179" t="s">
        <v>94</v>
      </c>
      <c r="AA55" s="179" t="s">
        <v>94</v>
      </c>
      <c r="AB55" s="179" t="s">
        <v>94</v>
      </c>
      <c r="AC55" s="179" t="s">
        <v>94</v>
      </c>
      <c r="AD55" s="179" t="s">
        <v>94</v>
      </c>
      <c r="AE55" s="163" t="s">
        <v>94</v>
      </c>
      <c r="AF55" s="163" t="s">
        <v>94</v>
      </c>
      <c r="AG55" s="164" t="s">
        <v>94</v>
      </c>
      <c r="AH55" s="163" t="s">
        <v>94</v>
      </c>
    </row>
    <row r="56" spans="1:34" ht="31.5">
      <c r="A56" s="30" t="s">
        <v>122</v>
      </c>
      <c r="B56" s="31" t="s">
        <v>123</v>
      </c>
      <c r="C56" s="163" t="s">
        <v>93</v>
      </c>
      <c r="D56" s="178" t="s">
        <v>94</v>
      </c>
      <c r="E56" s="163" t="s">
        <v>94</v>
      </c>
      <c r="F56" s="163" t="s">
        <v>94</v>
      </c>
      <c r="G56" s="179">
        <v>0</v>
      </c>
      <c r="H56" s="178" t="s">
        <v>94</v>
      </c>
      <c r="I56" s="163" t="s">
        <v>94</v>
      </c>
      <c r="J56" s="163" t="s">
        <v>94</v>
      </c>
      <c r="K56" s="163" t="s">
        <v>94</v>
      </c>
      <c r="L56" s="163" t="s">
        <v>94</v>
      </c>
      <c r="M56" s="164" t="s">
        <v>94</v>
      </c>
      <c r="N56" s="164" t="s">
        <v>94</v>
      </c>
      <c r="O56" s="179" t="s">
        <v>94</v>
      </c>
      <c r="P56" s="179" t="s">
        <v>94</v>
      </c>
      <c r="Q56" s="164" t="s">
        <v>94</v>
      </c>
      <c r="R56" s="164" t="s">
        <v>94</v>
      </c>
      <c r="S56" s="179" t="s">
        <v>94</v>
      </c>
      <c r="T56" s="179" t="s">
        <v>94</v>
      </c>
      <c r="U56" s="164" t="s">
        <v>94</v>
      </c>
      <c r="V56" s="179" t="s">
        <v>94</v>
      </c>
      <c r="W56" s="178" t="s">
        <v>94</v>
      </c>
      <c r="X56" s="180" t="s">
        <v>94</v>
      </c>
      <c r="Y56" s="179" t="s">
        <v>94</v>
      </c>
      <c r="Z56" s="179" t="s">
        <v>94</v>
      </c>
      <c r="AA56" s="179" t="s">
        <v>94</v>
      </c>
      <c r="AB56" s="179" t="s">
        <v>94</v>
      </c>
      <c r="AC56" s="179" t="s">
        <v>94</v>
      </c>
      <c r="AD56" s="179" t="s">
        <v>94</v>
      </c>
      <c r="AE56" s="163" t="s">
        <v>94</v>
      </c>
      <c r="AF56" s="163" t="s">
        <v>94</v>
      </c>
      <c r="AG56" s="164" t="s">
        <v>94</v>
      </c>
      <c r="AH56" s="163" t="s">
        <v>94</v>
      </c>
    </row>
  </sheetData>
  <sheetProtection selectLockedCells="1" selectUnlockedCells="1"/>
  <autoFilter ref="A16:AH54"/>
  <mergeCells count="43">
    <mergeCell ref="AG14:AG15"/>
    <mergeCell ref="Q14:Q15"/>
    <mergeCell ref="R14:R15"/>
    <mergeCell ref="S14:T14"/>
    <mergeCell ref="AA14:AB14"/>
    <mergeCell ref="AC14:AD14"/>
    <mergeCell ref="AF14:AF15"/>
    <mergeCell ref="Y13:Z14"/>
    <mergeCell ref="AA13:AD13"/>
    <mergeCell ref="AE13:AE15"/>
    <mergeCell ref="AF13:AG13"/>
    <mergeCell ref="AH13:AH15"/>
    <mergeCell ref="D14:E14"/>
    <mergeCell ref="F14:F15"/>
    <mergeCell ref="H14:H15"/>
    <mergeCell ref="I14:J14"/>
    <mergeCell ref="K14:K15"/>
    <mergeCell ref="H13:L13"/>
    <mergeCell ref="M13:P13"/>
    <mergeCell ref="Q13:T13"/>
    <mergeCell ref="U13:U15"/>
    <mergeCell ref="V13:W14"/>
    <mergeCell ref="X13:X15"/>
    <mergeCell ref="L14:L15"/>
    <mergeCell ref="M14:M15"/>
    <mergeCell ref="N14:N15"/>
    <mergeCell ref="O14:P14"/>
    <mergeCell ref="A8:P8"/>
    <mergeCell ref="A9:P9"/>
    <mergeCell ref="A10:P10"/>
    <mergeCell ref="A11:P11"/>
    <mergeCell ref="A12:AH12"/>
    <mergeCell ref="A13:A15"/>
    <mergeCell ref="B13:B15"/>
    <mergeCell ref="C13:C15"/>
    <mergeCell ref="D13:F13"/>
    <mergeCell ref="G13:G15"/>
    <mergeCell ref="N1:P1"/>
    <mergeCell ref="N2:P2"/>
    <mergeCell ref="N3:P3"/>
    <mergeCell ref="A4:P4"/>
    <mergeCell ref="A5:P5"/>
    <mergeCell ref="A6:P6"/>
  </mergeCells>
  <printOptions/>
  <pageMargins left="0.7083333333333334" right="0.7083333333333334" top="0.7486111111111111" bottom="0.7479166666666667" header="0.31527777777777777" footer="0.5118055555555555"/>
  <pageSetup horizontalDpi="300" verticalDpi="300" orientation="landscape" paperSize="8" scale="30" r:id="rId1"/>
  <headerFooter alignWithMargins="0">
    <oddHeader>&amp;C&amp;"Calibri,Обычный"&amp;11&amp;P</oddHeader>
  </headerFooter>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48"/>
  <sheetViews>
    <sheetView showGridLines="0" view="pageBreakPreview" zoomScale="70" zoomScaleNormal="68" zoomScaleSheetLayoutView="70" zoomScalePageLayoutView="0" workbookViewId="0" topLeftCell="A1">
      <selection activeCell="N10" sqref="N10"/>
    </sheetView>
  </sheetViews>
  <sheetFormatPr defaultColWidth="9.140625" defaultRowHeight="12.75"/>
  <cols>
    <col min="1" max="1" width="13.140625" style="181" customWidth="1"/>
    <col min="2" max="2" width="94.00390625" style="42" customWidth="1"/>
    <col min="3" max="3" width="12.7109375" style="182" customWidth="1"/>
    <col min="4" max="4" width="11.57421875" style="183" customWidth="1"/>
    <col min="5" max="5" width="12.00390625" style="183" customWidth="1"/>
    <col min="6" max="6" width="12.140625" style="183" customWidth="1"/>
    <col min="7" max="7" width="14.00390625" style="183" customWidth="1"/>
    <col min="8" max="21" width="13.00390625" style="183" customWidth="1"/>
    <col min="22" max="203" width="9.140625" style="184" customWidth="1"/>
    <col min="204" max="204" width="4.421875" style="184" customWidth="1"/>
    <col min="205" max="205" width="18.421875" style="184" customWidth="1"/>
    <col min="206" max="206" width="19.140625" style="184" customWidth="1"/>
    <col min="207" max="207" width="15.57421875" style="184" customWidth="1"/>
    <col min="208" max="209" width="12.57421875" style="184" customWidth="1"/>
    <col min="210" max="210" width="7.140625" style="184" customWidth="1"/>
    <col min="211" max="211" width="10.140625" style="184" customWidth="1"/>
    <col min="212" max="212" width="16.00390625" style="184" customWidth="1"/>
    <col min="213" max="213" width="15.28125" style="184" customWidth="1"/>
    <col min="214" max="214" width="18.421875" style="184" customWidth="1"/>
    <col min="215" max="215" width="13.421875" style="184" customWidth="1"/>
    <col min="216" max="216" width="19.421875" style="184" customWidth="1"/>
    <col min="217" max="217" width="15.28125" style="184" customWidth="1"/>
    <col min="218" max="218" width="21.140625" style="184" customWidth="1"/>
    <col min="219" max="219" width="17.28125" style="184" customWidth="1"/>
    <col min="220" max="220" width="17.00390625" style="184" customWidth="1"/>
    <col min="221" max="221" width="16.8515625" style="184" customWidth="1"/>
    <col min="222" max="222" width="15.8515625" style="184" customWidth="1"/>
    <col min="223" max="223" width="16.421875" style="184" customWidth="1"/>
    <col min="224" max="224" width="17.421875" style="184" customWidth="1"/>
    <col min="225" max="225" width="23.57421875" style="184" customWidth="1"/>
    <col min="226" max="226" width="32.00390625" style="184" customWidth="1"/>
    <col min="227" max="227" width="7.8515625" style="184" customWidth="1"/>
    <col min="228" max="228" width="5.7109375" style="184" customWidth="1"/>
    <col min="229" max="229" width="9.140625" style="184" customWidth="1"/>
    <col min="230" max="230" width="13.7109375" style="184" customWidth="1"/>
    <col min="231" max="16384" width="9.140625" style="184" customWidth="1"/>
  </cols>
  <sheetData>
    <row r="1" spans="1:21" ht="16.5">
      <c r="A1" s="451" t="s">
        <v>725</v>
      </c>
      <c r="B1" s="451"/>
      <c r="C1" s="451"/>
      <c r="D1" s="451"/>
      <c r="E1" s="451"/>
      <c r="F1" s="451"/>
      <c r="G1" s="451"/>
      <c r="H1" s="451"/>
      <c r="I1" s="451"/>
      <c r="J1" s="451"/>
      <c r="K1" s="451"/>
      <c r="L1" s="451"/>
      <c r="M1" s="451"/>
      <c r="N1" s="451"/>
      <c r="O1" s="451"/>
      <c r="P1" s="451"/>
      <c r="Q1" s="128"/>
      <c r="R1" s="128"/>
      <c r="S1" s="128"/>
      <c r="T1" s="128"/>
      <c r="U1" s="128"/>
    </row>
    <row r="2" spans="1:21" ht="16.5">
      <c r="A2" s="185"/>
      <c r="B2" s="128"/>
      <c r="C2" s="186"/>
      <c r="D2" s="185"/>
      <c r="E2" s="185"/>
      <c r="F2" s="185"/>
      <c r="G2" s="185"/>
      <c r="H2" s="185"/>
      <c r="I2" s="185"/>
      <c r="J2" s="185"/>
      <c r="K2" s="185"/>
      <c r="L2" s="185"/>
      <c r="M2" s="185"/>
      <c r="N2" s="185"/>
      <c r="O2" s="185"/>
      <c r="P2" s="185"/>
      <c r="Q2" s="128"/>
      <c r="R2" s="128"/>
      <c r="S2" s="128"/>
      <c r="T2" s="128"/>
      <c r="U2" s="128"/>
    </row>
    <row r="3" spans="1:21" ht="15.75">
      <c r="A3" s="452" t="s">
        <v>726</v>
      </c>
      <c r="B3" s="452"/>
      <c r="C3" s="452"/>
      <c r="D3" s="452"/>
      <c r="E3" s="452"/>
      <c r="F3" s="452"/>
      <c r="G3" s="452"/>
      <c r="H3" s="452"/>
      <c r="I3" s="452"/>
      <c r="J3" s="452"/>
      <c r="K3" s="452"/>
      <c r="L3" s="452"/>
      <c r="M3" s="452"/>
      <c r="N3" s="452"/>
      <c r="O3" s="452"/>
      <c r="P3" s="452"/>
      <c r="Q3" s="187"/>
      <c r="R3" s="187"/>
      <c r="S3" s="187"/>
      <c r="T3" s="187"/>
      <c r="U3" s="187"/>
    </row>
    <row r="4" spans="1:21" ht="15.75">
      <c r="A4" s="453" t="s">
        <v>727</v>
      </c>
      <c r="B4" s="453"/>
      <c r="C4" s="453"/>
      <c r="D4" s="453"/>
      <c r="E4" s="453"/>
      <c r="F4" s="453"/>
      <c r="G4" s="453"/>
      <c r="H4" s="453"/>
      <c r="I4" s="453"/>
      <c r="J4" s="453"/>
      <c r="K4" s="453"/>
      <c r="L4" s="453"/>
      <c r="M4" s="453"/>
      <c r="N4" s="453"/>
      <c r="O4" s="453"/>
      <c r="P4" s="453"/>
      <c r="Q4" s="188"/>
      <c r="R4" s="188"/>
      <c r="S4" s="188"/>
      <c r="T4" s="188"/>
      <c r="U4" s="188"/>
    </row>
    <row r="5" spans="1:21" ht="18" customHeight="1">
      <c r="A5" s="417" t="s">
        <v>728</v>
      </c>
      <c r="B5" s="417"/>
      <c r="C5" s="417"/>
      <c r="D5" s="417"/>
      <c r="E5" s="417"/>
      <c r="F5" s="417"/>
      <c r="G5" s="417"/>
      <c r="H5" s="417"/>
      <c r="I5" s="417"/>
      <c r="J5" s="417"/>
      <c r="K5" s="417"/>
      <c r="L5" s="417"/>
      <c r="M5" s="417"/>
      <c r="N5" s="417"/>
      <c r="O5" s="417"/>
      <c r="P5" s="417"/>
      <c r="Q5" s="185"/>
      <c r="R5" s="185"/>
      <c r="S5" s="185"/>
      <c r="T5" s="185"/>
      <c r="U5" s="185"/>
    </row>
    <row r="6" spans="1:21" ht="18.75">
      <c r="A6" s="417" t="s">
        <v>729</v>
      </c>
      <c r="B6" s="417"/>
      <c r="C6" s="417"/>
      <c r="D6" s="417"/>
      <c r="E6" s="417"/>
      <c r="F6" s="417"/>
      <c r="G6" s="417"/>
      <c r="H6" s="417"/>
      <c r="I6" s="417"/>
      <c r="J6" s="417"/>
      <c r="K6" s="417"/>
      <c r="L6" s="417"/>
      <c r="M6" s="417"/>
      <c r="N6" s="417"/>
      <c r="O6" s="417"/>
      <c r="P6" s="189"/>
      <c r="Q6" s="189"/>
      <c r="R6" s="189"/>
      <c r="S6" s="189"/>
      <c r="T6" s="189"/>
      <c r="U6" s="189"/>
    </row>
    <row r="7" spans="1:21" ht="16.5" customHeight="1">
      <c r="A7" s="454" t="s">
        <v>730</v>
      </c>
      <c r="B7" s="454"/>
      <c r="C7" s="454"/>
      <c r="D7" s="454"/>
      <c r="E7" s="454"/>
      <c r="F7" s="454"/>
      <c r="G7" s="454"/>
      <c r="H7" s="454"/>
      <c r="I7" s="454"/>
      <c r="J7" s="454"/>
      <c r="K7" s="454"/>
      <c r="L7" s="454"/>
      <c r="M7" s="454"/>
      <c r="N7" s="454"/>
      <c r="O7" s="454"/>
      <c r="P7" s="43"/>
      <c r="Q7" s="43"/>
      <c r="R7" s="43"/>
      <c r="S7" s="43"/>
      <c r="T7" s="43"/>
      <c r="U7" s="43"/>
    </row>
    <row r="8" spans="1:21" ht="15">
      <c r="A8" s="447"/>
      <c r="B8" s="447"/>
      <c r="C8" s="447"/>
      <c r="D8" s="447"/>
      <c r="E8" s="447"/>
      <c r="F8" s="447"/>
      <c r="G8" s="447"/>
      <c r="H8" s="447"/>
      <c r="I8" s="447"/>
      <c r="J8" s="447"/>
      <c r="K8" s="447"/>
      <c r="L8" s="447"/>
      <c r="M8" s="447"/>
      <c r="N8" s="447"/>
      <c r="O8" s="447"/>
      <c r="P8" s="447"/>
      <c r="Q8" s="447"/>
      <c r="R8" s="447"/>
      <c r="S8" s="447"/>
      <c r="T8" s="447"/>
      <c r="U8" s="447"/>
    </row>
    <row r="9" spans="1:21" ht="59.25" customHeight="1">
      <c r="A9" s="455" t="s">
        <v>731</v>
      </c>
      <c r="B9" s="456" t="s">
        <v>732</v>
      </c>
      <c r="C9" s="457" t="s">
        <v>733</v>
      </c>
      <c r="D9" s="458" t="s">
        <v>734</v>
      </c>
      <c r="E9" s="458"/>
      <c r="F9" s="458"/>
      <c r="G9" s="458" t="s">
        <v>735</v>
      </c>
      <c r="H9" s="458" t="s">
        <v>736</v>
      </c>
      <c r="I9" s="458"/>
      <c r="J9" s="458" t="s">
        <v>737</v>
      </c>
      <c r="K9" s="458"/>
      <c r="L9" s="458" t="s">
        <v>738</v>
      </c>
      <c r="M9" s="458"/>
      <c r="N9" s="458" t="s">
        <v>739</v>
      </c>
      <c r="O9" s="458"/>
      <c r="P9" s="458" t="s">
        <v>740</v>
      </c>
      <c r="Q9" s="458"/>
      <c r="R9" s="458" t="s">
        <v>741</v>
      </c>
      <c r="S9" s="458"/>
      <c r="T9" s="458" t="s">
        <v>742</v>
      </c>
      <c r="U9" s="458"/>
    </row>
    <row r="10" spans="1:21" ht="163.5" customHeight="1">
      <c r="A10" s="455"/>
      <c r="B10" s="456"/>
      <c r="C10" s="457"/>
      <c r="D10" s="194" t="s">
        <v>743</v>
      </c>
      <c r="E10" s="194" t="s">
        <v>744</v>
      </c>
      <c r="F10" s="194" t="s">
        <v>745</v>
      </c>
      <c r="G10" s="458"/>
      <c r="H10" s="193" t="s">
        <v>746</v>
      </c>
      <c r="I10" s="193" t="s">
        <v>747</v>
      </c>
      <c r="J10" s="193" t="s">
        <v>746</v>
      </c>
      <c r="K10" s="193" t="s">
        <v>747</v>
      </c>
      <c r="L10" s="193" t="s">
        <v>746</v>
      </c>
      <c r="M10" s="193" t="s">
        <v>748</v>
      </c>
      <c r="N10" s="193" t="s">
        <v>746</v>
      </c>
      <c r="O10" s="193" t="s">
        <v>748</v>
      </c>
      <c r="P10" s="193" t="s">
        <v>746</v>
      </c>
      <c r="Q10" s="193" t="s">
        <v>747</v>
      </c>
      <c r="R10" s="193" t="s">
        <v>746</v>
      </c>
      <c r="S10" s="193" t="s">
        <v>748</v>
      </c>
      <c r="T10" s="193" t="s">
        <v>746</v>
      </c>
      <c r="U10" s="193" t="s">
        <v>748</v>
      </c>
    </row>
    <row r="11" spans="1:21" ht="15.75">
      <c r="A11" s="190">
        <v>1</v>
      </c>
      <c r="B11" s="191">
        <v>2</v>
      </c>
      <c r="C11" s="192">
        <v>3</v>
      </c>
      <c r="D11" s="193">
        <v>4</v>
      </c>
      <c r="E11" s="193">
        <v>5</v>
      </c>
      <c r="F11" s="193">
        <v>6</v>
      </c>
      <c r="G11" s="193">
        <v>7</v>
      </c>
      <c r="H11" s="193">
        <v>8</v>
      </c>
      <c r="I11" s="193">
        <v>9</v>
      </c>
      <c r="J11" s="193">
        <v>10</v>
      </c>
      <c r="K11" s="193">
        <v>11</v>
      </c>
      <c r="L11" s="193">
        <v>12</v>
      </c>
      <c r="M11" s="193">
        <v>13</v>
      </c>
      <c r="N11" s="193">
        <v>14</v>
      </c>
      <c r="O11" s="193">
        <v>15</v>
      </c>
      <c r="P11" s="193">
        <v>16</v>
      </c>
      <c r="Q11" s="193">
        <v>17</v>
      </c>
      <c r="R11" s="193">
        <v>18</v>
      </c>
      <c r="S11" s="193">
        <v>19</v>
      </c>
      <c r="T11" s="193">
        <v>20</v>
      </c>
      <c r="U11" s="193">
        <v>21</v>
      </c>
    </row>
    <row r="12" spans="1:21" ht="31.5">
      <c r="A12" s="172"/>
      <c r="B12" s="160" t="s">
        <v>749</v>
      </c>
      <c r="C12" s="195"/>
      <c r="D12" s="196"/>
      <c r="E12" s="196"/>
      <c r="F12" s="196"/>
      <c r="G12" s="196"/>
      <c r="H12" s="397"/>
      <c r="I12" s="397"/>
      <c r="J12" s="196"/>
      <c r="K12" s="196"/>
      <c r="L12" s="196"/>
      <c r="M12" s="196"/>
      <c r="N12" s="196"/>
      <c r="O12" s="196"/>
      <c r="P12" s="197"/>
      <c r="Q12" s="197"/>
      <c r="R12" s="197"/>
      <c r="S12" s="197"/>
      <c r="T12" s="197"/>
      <c r="U12" s="197"/>
    </row>
    <row r="13" spans="1:21" ht="31.5">
      <c r="A13" s="190" t="s">
        <v>750</v>
      </c>
      <c r="B13" s="198" t="s">
        <v>751</v>
      </c>
      <c r="C13" s="191"/>
      <c r="D13" s="191" t="s">
        <v>94</v>
      </c>
      <c r="E13" s="191" t="s">
        <v>94</v>
      </c>
      <c r="F13" s="191" t="s">
        <v>94</v>
      </c>
      <c r="G13" s="191" t="s">
        <v>94</v>
      </c>
      <c r="H13" s="193" t="s">
        <v>94</v>
      </c>
      <c r="I13" s="193" t="s">
        <v>94</v>
      </c>
      <c r="J13" s="191" t="s">
        <v>94</v>
      </c>
      <c r="K13" s="191" t="s">
        <v>94</v>
      </c>
      <c r="L13" s="191" t="s">
        <v>94</v>
      </c>
      <c r="M13" s="191" t="s">
        <v>94</v>
      </c>
      <c r="N13" s="191" t="s">
        <v>94</v>
      </c>
      <c r="O13" s="191" t="s">
        <v>94</v>
      </c>
      <c r="P13" s="191" t="s">
        <v>94</v>
      </c>
      <c r="Q13" s="191" t="s">
        <v>94</v>
      </c>
      <c r="R13" s="191" t="s">
        <v>94</v>
      </c>
      <c r="S13" s="191" t="s">
        <v>94</v>
      </c>
      <c r="T13" s="191" t="s">
        <v>94</v>
      </c>
      <c r="U13" s="191" t="s">
        <v>94</v>
      </c>
    </row>
    <row r="14" spans="1:21" ht="15" customHeight="1">
      <c r="A14" s="455" t="s">
        <v>752</v>
      </c>
      <c r="B14" s="459" t="s">
        <v>753</v>
      </c>
      <c r="C14" s="195" t="s">
        <v>754</v>
      </c>
      <c r="D14" s="200">
        <v>0</v>
      </c>
      <c r="E14" s="200">
        <v>0</v>
      </c>
      <c r="F14" s="200">
        <v>0</v>
      </c>
      <c r="G14" s="200">
        <v>0</v>
      </c>
      <c r="H14" s="398">
        <v>0</v>
      </c>
      <c r="I14" s="398">
        <v>0</v>
      </c>
      <c r="J14" s="200">
        <v>0</v>
      </c>
      <c r="K14" s="200">
        <v>0</v>
      </c>
      <c r="L14" s="200">
        <v>0</v>
      </c>
      <c r="M14" s="200">
        <v>0</v>
      </c>
      <c r="N14" s="200">
        <v>0</v>
      </c>
      <c r="O14" s="200">
        <v>0</v>
      </c>
      <c r="P14" s="200">
        <v>0</v>
      </c>
      <c r="Q14" s="200">
        <v>0</v>
      </c>
      <c r="R14" s="200">
        <v>0</v>
      </c>
      <c r="S14" s="200">
        <v>0</v>
      </c>
      <c r="T14" s="200">
        <v>0</v>
      </c>
      <c r="U14" s="200">
        <v>0</v>
      </c>
    </row>
    <row r="15" spans="1:21" ht="15" customHeight="1">
      <c r="A15" s="455"/>
      <c r="B15" s="459"/>
      <c r="C15" s="195" t="s">
        <v>374</v>
      </c>
      <c r="D15" s="201">
        <v>0</v>
      </c>
      <c r="E15" s="201">
        <v>0</v>
      </c>
      <c r="F15" s="201">
        <v>0</v>
      </c>
      <c r="G15" s="201">
        <v>0</v>
      </c>
      <c r="H15" s="399">
        <v>0</v>
      </c>
      <c r="I15" s="399">
        <v>0</v>
      </c>
      <c r="J15" s="201">
        <v>0</v>
      </c>
      <c r="K15" s="201">
        <v>0</v>
      </c>
      <c r="L15" s="201">
        <v>0</v>
      </c>
      <c r="M15" s="201">
        <v>0</v>
      </c>
      <c r="N15" s="201">
        <v>0</v>
      </c>
      <c r="O15" s="201">
        <v>0</v>
      </c>
      <c r="P15" s="201">
        <v>0</v>
      </c>
      <c r="Q15" s="201">
        <v>0</v>
      </c>
      <c r="R15" s="201">
        <v>0</v>
      </c>
      <c r="S15" s="201">
        <v>0</v>
      </c>
      <c r="T15" s="201">
        <v>0</v>
      </c>
      <c r="U15" s="201">
        <v>0</v>
      </c>
    </row>
    <row r="16" spans="1:21" ht="15" customHeight="1">
      <c r="A16" s="455" t="s">
        <v>755</v>
      </c>
      <c r="B16" s="459" t="s">
        <v>756</v>
      </c>
      <c r="C16" s="195" t="s">
        <v>754</v>
      </c>
      <c r="D16" s="200">
        <v>0</v>
      </c>
      <c r="E16" s="200">
        <v>0</v>
      </c>
      <c r="F16" s="200">
        <v>0</v>
      </c>
      <c r="G16" s="200">
        <v>0</v>
      </c>
      <c r="H16" s="398">
        <v>0</v>
      </c>
      <c r="I16" s="398">
        <v>0</v>
      </c>
      <c r="J16" s="200">
        <v>0</v>
      </c>
      <c r="K16" s="200">
        <v>0</v>
      </c>
      <c r="L16" s="200">
        <v>0</v>
      </c>
      <c r="M16" s="200">
        <v>0</v>
      </c>
      <c r="N16" s="200">
        <v>0</v>
      </c>
      <c r="O16" s="200">
        <v>0</v>
      </c>
      <c r="P16" s="200">
        <v>0</v>
      </c>
      <c r="Q16" s="200">
        <v>0</v>
      </c>
      <c r="R16" s="200">
        <v>0</v>
      </c>
      <c r="S16" s="200">
        <v>0</v>
      </c>
      <c r="T16" s="200">
        <v>0</v>
      </c>
      <c r="U16" s="200">
        <v>0</v>
      </c>
    </row>
    <row r="17" spans="1:21" ht="15" customHeight="1">
      <c r="A17" s="455"/>
      <c r="B17" s="459"/>
      <c r="C17" s="195" t="s">
        <v>374</v>
      </c>
      <c r="D17" s="201">
        <v>0</v>
      </c>
      <c r="E17" s="201">
        <v>0</v>
      </c>
      <c r="F17" s="201">
        <v>0</v>
      </c>
      <c r="G17" s="201">
        <v>0</v>
      </c>
      <c r="H17" s="399">
        <v>0</v>
      </c>
      <c r="I17" s="399">
        <v>0</v>
      </c>
      <c r="J17" s="201">
        <v>0</v>
      </c>
      <c r="K17" s="201">
        <v>0</v>
      </c>
      <c r="L17" s="201">
        <v>0</v>
      </c>
      <c r="M17" s="201">
        <v>0</v>
      </c>
      <c r="N17" s="201">
        <v>0</v>
      </c>
      <c r="O17" s="201">
        <v>0</v>
      </c>
      <c r="P17" s="201">
        <v>0</v>
      </c>
      <c r="Q17" s="201">
        <v>0</v>
      </c>
      <c r="R17" s="201">
        <v>0</v>
      </c>
      <c r="S17" s="201">
        <v>0</v>
      </c>
      <c r="T17" s="201">
        <v>0</v>
      </c>
      <c r="U17" s="201">
        <v>0</v>
      </c>
    </row>
    <row r="18" spans="1:21" ht="15" customHeight="1">
      <c r="A18" s="455" t="s">
        <v>757</v>
      </c>
      <c r="B18" s="459" t="s">
        <v>758</v>
      </c>
      <c r="C18" s="195" t="s">
        <v>754</v>
      </c>
      <c r="D18" s="200">
        <v>0</v>
      </c>
      <c r="E18" s="200">
        <v>0</v>
      </c>
      <c r="F18" s="200">
        <v>0</v>
      </c>
      <c r="G18" s="200">
        <v>0</v>
      </c>
      <c r="H18" s="398">
        <v>0</v>
      </c>
      <c r="I18" s="398">
        <v>0</v>
      </c>
      <c r="J18" s="200">
        <v>0</v>
      </c>
      <c r="K18" s="200">
        <v>0</v>
      </c>
      <c r="L18" s="200">
        <v>0</v>
      </c>
      <c r="M18" s="200">
        <v>0</v>
      </c>
      <c r="N18" s="200">
        <v>0</v>
      </c>
      <c r="O18" s="200">
        <v>0</v>
      </c>
      <c r="P18" s="200">
        <v>0</v>
      </c>
      <c r="Q18" s="200">
        <v>0</v>
      </c>
      <c r="R18" s="200">
        <v>0</v>
      </c>
      <c r="S18" s="200">
        <v>0</v>
      </c>
      <c r="T18" s="200">
        <v>0</v>
      </c>
      <c r="U18" s="200">
        <v>0</v>
      </c>
    </row>
    <row r="19" spans="1:21" ht="15" customHeight="1">
      <c r="A19" s="455"/>
      <c r="B19" s="459"/>
      <c r="C19" s="195" t="s">
        <v>374</v>
      </c>
      <c r="D19" s="201">
        <v>0</v>
      </c>
      <c r="E19" s="201">
        <v>0</v>
      </c>
      <c r="F19" s="201">
        <v>0</v>
      </c>
      <c r="G19" s="201">
        <v>0</v>
      </c>
      <c r="H19" s="399">
        <v>0</v>
      </c>
      <c r="I19" s="399">
        <v>0</v>
      </c>
      <c r="J19" s="201">
        <v>0</v>
      </c>
      <c r="K19" s="201">
        <v>0</v>
      </c>
      <c r="L19" s="201">
        <v>0</v>
      </c>
      <c r="M19" s="201">
        <v>0</v>
      </c>
      <c r="N19" s="201">
        <v>0</v>
      </c>
      <c r="O19" s="201">
        <v>0</v>
      </c>
      <c r="P19" s="201">
        <v>0</v>
      </c>
      <c r="Q19" s="201">
        <v>0</v>
      </c>
      <c r="R19" s="201">
        <v>0</v>
      </c>
      <c r="S19" s="201">
        <v>0</v>
      </c>
      <c r="T19" s="201">
        <v>0</v>
      </c>
      <c r="U19" s="201">
        <v>0</v>
      </c>
    </row>
    <row r="20" spans="1:21" ht="15" customHeight="1">
      <c r="A20" s="455" t="s">
        <v>759</v>
      </c>
      <c r="B20" s="459" t="s">
        <v>760</v>
      </c>
      <c r="C20" s="195" t="s">
        <v>754</v>
      </c>
      <c r="D20" s="200">
        <v>0</v>
      </c>
      <c r="E20" s="200">
        <v>0</v>
      </c>
      <c r="F20" s="200">
        <v>0</v>
      </c>
      <c r="G20" s="200">
        <v>0</v>
      </c>
      <c r="H20" s="398">
        <v>0</v>
      </c>
      <c r="I20" s="398">
        <v>0</v>
      </c>
      <c r="J20" s="200">
        <v>0</v>
      </c>
      <c r="K20" s="200">
        <v>0</v>
      </c>
      <c r="L20" s="200">
        <v>0</v>
      </c>
      <c r="M20" s="200">
        <v>0</v>
      </c>
      <c r="N20" s="200">
        <v>0</v>
      </c>
      <c r="O20" s="200">
        <v>0</v>
      </c>
      <c r="P20" s="200">
        <v>0</v>
      </c>
      <c r="Q20" s="200">
        <v>0</v>
      </c>
      <c r="R20" s="200">
        <v>0</v>
      </c>
      <c r="S20" s="200">
        <v>0</v>
      </c>
      <c r="T20" s="200">
        <v>0</v>
      </c>
      <c r="U20" s="200">
        <v>0</v>
      </c>
    </row>
    <row r="21" spans="1:21" ht="15" customHeight="1">
      <c r="A21" s="455"/>
      <c r="B21" s="459"/>
      <c r="C21" s="195" t="s">
        <v>374</v>
      </c>
      <c r="D21" s="201">
        <v>0</v>
      </c>
      <c r="E21" s="201">
        <v>0</v>
      </c>
      <c r="F21" s="201">
        <v>0</v>
      </c>
      <c r="G21" s="201">
        <v>0</v>
      </c>
      <c r="H21" s="399">
        <v>0</v>
      </c>
      <c r="I21" s="399">
        <v>0</v>
      </c>
      <c r="J21" s="201">
        <v>0</v>
      </c>
      <c r="K21" s="201">
        <v>0</v>
      </c>
      <c r="L21" s="201">
        <v>0</v>
      </c>
      <c r="M21" s="201">
        <v>0</v>
      </c>
      <c r="N21" s="201">
        <v>0</v>
      </c>
      <c r="O21" s="201">
        <v>0</v>
      </c>
      <c r="P21" s="201">
        <v>0</v>
      </c>
      <c r="Q21" s="201">
        <v>0</v>
      </c>
      <c r="R21" s="201">
        <v>0</v>
      </c>
      <c r="S21" s="201">
        <v>0</v>
      </c>
      <c r="T21" s="201">
        <v>0</v>
      </c>
      <c r="U21" s="201">
        <v>0</v>
      </c>
    </row>
    <row r="22" spans="1:21" ht="15" customHeight="1">
      <c r="A22" s="455" t="s">
        <v>761</v>
      </c>
      <c r="B22" s="459" t="s">
        <v>762</v>
      </c>
      <c r="C22" s="195" t="s">
        <v>754</v>
      </c>
      <c r="D22" s="200">
        <v>0</v>
      </c>
      <c r="E22" s="200">
        <v>0</v>
      </c>
      <c r="F22" s="200">
        <v>0</v>
      </c>
      <c r="G22" s="200">
        <v>0</v>
      </c>
      <c r="H22" s="398">
        <v>0</v>
      </c>
      <c r="I22" s="398">
        <v>0</v>
      </c>
      <c r="J22" s="200">
        <v>0</v>
      </c>
      <c r="K22" s="200">
        <v>0</v>
      </c>
      <c r="L22" s="200">
        <v>0</v>
      </c>
      <c r="M22" s="200">
        <v>0</v>
      </c>
      <c r="N22" s="200">
        <v>0</v>
      </c>
      <c r="O22" s="200">
        <v>0</v>
      </c>
      <c r="P22" s="200">
        <v>0</v>
      </c>
      <c r="Q22" s="200">
        <v>0</v>
      </c>
      <c r="R22" s="200">
        <v>0</v>
      </c>
      <c r="S22" s="200">
        <v>0</v>
      </c>
      <c r="T22" s="200">
        <v>0</v>
      </c>
      <c r="U22" s="200">
        <v>0</v>
      </c>
    </row>
    <row r="23" spans="1:21" ht="15" customHeight="1">
      <c r="A23" s="455"/>
      <c r="B23" s="459"/>
      <c r="C23" s="195" t="s">
        <v>374</v>
      </c>
      <c r="D23" s="201">
        <v>0</v>
      </c>
      <c r="E23" s="201">
        <v>0</v>
      </c>
      <c r="F23" s="201">
        <v>0</v>
      </c>
      <c r="G23" s="201">
        <v>0</v>
      </c>
      <c r="H23" s="399">
        <v>0</v>
      </c>
      <c r="I23" s="399">
        <v>0</v>
      </c>
      <c r="J23" s="201">
        <v>0</v>
      </c>
      <c r="K23" s="201">
        <v>0</v>
      </c>
      <c r="L23" s="201">
        <v>0</v>
      </c>
      <c r="M23" s="201">
        <v>0</v>
      </c>
      <c r="N23" s="201">
        <v>0</v>
      </c>
      <c r="O23" s="201">
        <v>0</v>
      </c>
      <c r="P23" s="201">
        <v>0</v>
      </c>
      <c r="Q23" s="201">
        <v>0</v>
      </c>
      <c r="R23" s="201">
        <v>0</v>
      </c>
      <c r="S23" s="201">
        <v>0</v>
      </c>
      <c r="T23" s="201">
        <v>0</v>
      </c>
      <c r="U23" s="201">
        <v>0</v>
      </c>
    </row>
    <row r="24" spans="1:21" ht="15" customHeight="1">
      <c r="A24" s="448" t="s">
        <v>763</v>
      </c>
      <c r="B24" s="460" t="s">
        <v>764</v>
      </c>
      <c r="C24" s="203" t="s">
        <v>754</v>
      </c>
      <c r="D24" s="204">
        <v>0</v>
      </c>
      <c r="E24" s="204">
        <v>0</v>
      </c>
      <c r="F24" s="204">
        <v>0</v>
      </c>
      <c r="G24" s="204">
        <v>0</v>
      </c>
      <c r="H24" s="400">
        <v>0</v>
      </c>
      <c r="I24" s="400">
        <v>0</v>
      </c>
      <c r="J24" s="204">
        <v>0</v>
      </c>
      <c r="K24" s="204">
        <v>0</v>
      </c>
      <c r="L24" s="204">
        <v>0</v>
      </c>
      <c r="M24" s="204">
        <v>0</v>
      </c>
      <c r="N24" s="204">
        <v>0</v>
      </c>
      <c r="O24" s="204">
        <v>0</v>
      </c>
      <c r="P24" s="204">
        <v>0</v>
      </c>
      <c r="Q24" s="204">
        <v>0</v>
      </c>
      <c r="R24" s="204">
        <v>0</v>
      </c>
      <c r="S24" s="204">
        <v>0</v>
      </c>
      <c r="T24" s="204">
        <v>0</v>
      </c>
      <c r="U24" s="204">
        <v>0</v>
      </c>
    </row>
    <row r="25" spans="1:21" ht="44.25" customHeight="1">
      <c r="A25" s="448"/>
      <c r="B25" s="460"/>
      <c r="C25" s="203" t="s">
        <v>374</v>
      </c>
      <c r="D25" s="205">
        <v>0</v>
      </c>
      <c r="E25" s="205">
        <v>0</v>
      </c>
      <c r="F25" s="205">
        <v>0</v>
      </c>
      <c r="G25" s="205">
        <v>0</v>
      </c>
      <c r="H25" s="401">
        <v>0</v>
      </c>
      <c r="I25" s="401">
        <v>0</v>
      </c>
      <c r="J25" s="205">
        <v>0</v>
      </c>
      <c r="K25" s="205">
        <v>0</v>
      </c>
      <c r="L25" s="205">
        <v>0</v>
      </c>
      <c r="M25" s="205">
        <v>0</v>
      </c>
      <c r="N25" s="205">
        <v>0</v>
      </c>
      <c r="O25" s="205">
        <v>0</v>
      </c>
      <c r="P25" s="205">
        <v>0</v>
      </c>
      <c r="Q25" s="205">
        <v>0</v>
      </c>
      <c r="R25" s="205">
        <v>0</v>
      </c>
      <c r="S25" s="205">
        <v>0</v>
      </c>
      <c r="T25" s="205">
        <v>0</v>
      </c>
      <c r="U25" s="205">
        <v>0</v>
      </c>
    </row>
    <row r="26" spans="1:21" ht="15" customHeight="1">
      <c r="A26" s="455" t="s">
        <v>765</v>
      </c>
      <c r="B26" s="459" t="s">
        <v>756</v>
      </c>
      <c r="C26" s="195" t="s">
        <v>754</v>
      </c>
      <c r="D26" s="200">
        <v>0</v>
      </c>
      <c r="E26" s="200">
        <v>0</v>
      </c>
      <c r="F26" s="200">
        <v>0</v>
      </c>
      <c r="G26" s="200">
        <v>0</v>
      </c>
      <c r="H26" s="398">
        <v>0</v>
      </c>
      <c r="I26" s="398">
        <v>0</v>
      </c>
      <c r="J26" s="200">
        <v>0</v>
      </c>
      <c r="K26" s="200">
        <v>0</v>
      </c>
      <c r="L26" s="200">
        <v>0</v>
      </c>
      <c r="M26" s="200">
        <v>0</v>
      </c>
      <c r="N26" s="200">
        <v>0</v>
      </c>
      <c r="O26" s="200">
        <v>0</v>
      </c>
      <c r="P26" s="200">
        <v>0</v>
      </c>
      <c r="Q26" s="200">
        <v>0</v>
      </c>
      <c r="R26" s="200">
        <v>0</v>
      </c>
      <c r="S26" s="200">
        <v>0</v>
      </c>
      <c r="T26" s="200">
        <v>0</v>
      </c>
      <c r="U26" s="200">
        <v>0</v>
      </c>
    </row>
    <row r="27" spans="1:21" ht="15" customHeight="1">
      <c r="A27" s="455"/>
      <c r="B27" s="459"/>
      <c r="C27" s="195" t="s">
        <v>374</v>
      </c>
      <c r="D27" s="201">
        <v>0</v>
      </c>
      <c r="E27" s="201">
        <v>0</v>
      </c>
      <c r="F27" s="201">
        <v>0</v>
      </c>
      <c r="G27" s="201">
        <v>0</v>
      </c>
      <c r="H27" s="399">
        <v>0</v>
      </c>
      <c r="I27" s="399">
        <v>0</v>
      </c>
      <c r="J27" s="201">
        <v>0</v>
      </c>
      <c r="K27" s="201">
        <v>0</v>
      </c>
      <c r="L27" s="201">
        <v>0</v>
      </c>
      <c r="M27" s="201">
        <v>0</v>
      </c>
      <c r="N27" s="201">
        <v>0</v>
      </c>
      <c r="O27" s="201">
        <v>0</v>
      </c>
      <c r="P27" s="201">
        <v>0</v>
      </c>
      <c r="Q27" s="201">
        <v>0</v>
      </c>
      <c r="R27" s="201">
        <v>0</v>
      </c>
      <c r="S27" s="201">
        <v>0</v>
      </c>
      <c r="T27" s="201">
        <v>0</v>
      </c>
      <c r="U27" s="201">
        <v>0</v>
      </c>
    </row>
    <row r="28" spans="1:21" ht="15" customHeight="1">
      <c r="A28" s="455" t="s">
        <v>766</v>
      </c>
      <c r="B28" s="459" t="s">
        <v>758</v>
      </c>
      <c r="C28" s="195" t="s">
        <v>754</v>
      </c>
      <c r="D28" s="200">
        <v>0</v>
      </c>
      <c r="E28" s="200">
        <v>0</v>
      </c>
      <c r="F28" s="200">
        <v>0</v>
      </c>
      <c r="G28" s="200">
        <v>0</v>
      </c>
      <c r="H28" s="398">
        <v>0</v>
      </c>
      <c r="I28" s="398">
        <v>0</v>
      </c>
      <c r="J28" s="200">
        <v>0</v>
      </c>
      <c r="K28" s="200">
        <v>0</v>
      </c>
      <c r="L28" s="200">
        <v>0</v>
      </c>
      <c r="M28" s="200">
        <v>0</v>
      </c>
      <c r="N28" s="200">
        <v>0</v>
      </c>
      <c r="O28" s="200">
        <v>0</v>
      </c>
      <c r="P28" s="200">
        <v>0</v>
      </c>
      <c r="Q28" s="200">
        <v>0</v>
      </c>
      <c r="R28" s="200">
        <v>0</v>
      </c>
      <c r="S28" s="200">
        <v>0</v>
      </c>
      <c r="T28" s="200">
        <v>0</v>
      </c>
      <c r="U28" s="200">
        <v>0</v>
      </c>
    </row>
    <row r="29" spans="1:21" ht="15" customHeight="1">
      <c r="A29" s="455"/>
      <c r="B29" s="459"/>
      <c r="C29" s="195" t="s">
        <v>374</v>
      </c>
      <c r="D29" s="201">
        <v>0</v>
      </c>
      <c r="E29" s="201">
        <v>0</v>
      </c>
      <c r="F29" s="201">
        <v>0</v>
      </c>
      <c r="G29" s="201">
        <v>0</v>
      </c>
      <c r="H29" s="399">
        <v>0</v>
      </c>
      <c r="I29" s="399">
        <v>0</v>
      </c>
      <c r="J29" s="201">
        <v>0</v>
      </c>
      <c r="K29" s="201">
        <v>0</v>
      </c>
      <c r="L29" s="201">
        <v>0</v>
      </c>
      <c r="M29" s="201">
        <v>0</v>
      </c>
      <c r="N29" s="201">
        <v>0</v>
      </c>
      <c r="O29" s="201">
        <v>0</v>
      </c>
      <c r="P29" s="201">
        <v>0</v>
      </c>
      <c r="Q29" s="201">
        <v>0</v>
      </c>
      <c r="R29" s="201">
        <v>0</v>
      </c>
      <c r="S29" s="201">
        <v>0</v>
      </c>
      <c r="T29" s="201">
        <v>0</v>
      </c>
      <c r="U29" s="201">
        <v>0</v>
      </c>
    </row>
    <row r="30" spans="1:21" ht="15" customHeight="1">
      <c r="A30" s="455" t="s">
        <v>767</v>
      </c>
      <c r="B30" s="459" t="s">
        <v>760</v>
      </c>
      <c r="C30" s="195" t="s">
        <v>754</v>
      </c>
      <c r="D30" s="200">
        <v>0</v>
      </c>
      <c r="E30" s="200">
        <v>0</v>
      </c>
      <c r="F30" s="200">
        <v>0</v>
      </c>
      <c r="G30" s="200">
        <v>0</v>
      </c>
      <c r="H30" s="398">
        <v>0</v>
      </c>
      <c r="I30" s="398">
        <v>0</v>
      </c>
      <c r="J30" s="200">
        <v>0</v>
      </c>
      <c r="K30" s="200">
        <v>0</v>
      </c>
      <c r="L30" s="200">
        <v>0</v>
      </c>
      <c r="M30" s="200">
        <v>0</v>
      </c>
      <c r="N30" s="200">
        <v>0</v>
      </c>
      <c r="O30" s="200">
        <v>0</v>
      </c>
      <c r="P30" s="200">
        <v>0</v>
      </c>
      <c r="Q30" s="200">
        <v>0</v>
      </c>
      <c r="R30" s="200">
        <v>0</v>
      </c>
      <c r="S30" s="200">
        <v>0</v>
      </c>
      <c r="T30" s="200">
        <v>0</v>
      </c>
      <c r="U30" s="200">
        <v>0</v>
      </c>
    </row>
    <row r="31" spans="1:21" ht="15" customHeight="1">
      <c r="A31" s="455"/>
      <c r="B31" s="459"/>
      <c r="C31" s="195" t="s">
        <v>374</v>
      </c>
      <c r="D31" s="201">
        <v>0</v>
      </c>
      <c r="E31" s="201">
        <v>0</v>
      </c>
      <c r="F31" s="201">
        <v>0</v>
      </c>
      <c r="G31" s="201">
        <v>0</v>
      </c>
      <c r="H31" s="399">
        <v>0</v>
      </c>
      <c r="I31" s="399">
        <v>0</v>
      </c>
      <c r="J31" s="201">
        <v>0</v>
      </c>
      <c r="K31" s="201">
        <v>0</v>
      </c>
      <c r="L31" s="201">
        <v>0</v>
      </c>
      <c r="M31" s="201">
        <v>0</v>
      </c>
      <c r="N31" s="201">
        <v>0</v>
      </c>
      <c r="O31" s="201">
        <v>0</v>
      </c>
      <c r="P31" s="201">
        <v>0</v>
      </c>
      <c r="Q31" s="201">
        <v>0</v>
      </c>
      <c r="R31" s="201">
        <v>0</v>
      </c>
      <c r="S31" s="201">
        <v>0</v>
      </c>
      <c r="T31" s="201">
        <v>0</v>
      </c>
      <c r="U31" s="201">
        <v>0</v>
      </c>
    </row>
    <row r="32" spans="1:21" ht="15" customHeight="1">
      <c r="A32" s="455" t="s">
        <v>768</v>
      </c>
      <c r="B32" s="459" t="s">
        <v>762</v>
      </c>
      <c r="C32" s="195" t="s">
        <v>754</v>
      </c>
      <c r="D32" s="200">
        <v>0</v>
      </c>
      <c r="E32" s="200">
        <v>0</v>
      </c>
      <c r="F32" s="200">
        <v>0</v>
      </c>
      <c r="G32" s="200">
        <v>0</v>
      </c>
      <c r="H32" s="398">
        <v>0</v>
      </c>
      <c r="I32" s="398">
        <v>0</v>
      </c>
      <c r="J32" s="200">
        <v>0</v>
      </c>
      <c r="K32" s="200">
        <v>0</v>
      </c>
      <c r="L32" s="200">
        <v>0</v>
      </c>
      <c r="M32" s="200">
        <v>0</v>
      </c>
      <c r="N32" s="200">
        <v>0</v>
      </c>
      <c r="O32" s="200">
        <v>0</v>
      </c>
      <c r="P32" s="200">
        <v>0</v>
      </c>
      <c r="Q32" s="200">
        <v>0</v>
      </c>
      <c r="R32" s="200">
        <v>0</v>
      </c>
      <c r="S32" s="200">
        <v>0</v>
      </c>
      <c r="T32" s="200">
        <v>0</v>
      </c>
      <c r="U32" s="200">
        <v>0</v>
      </c>
    </row>
    <row r="33" spans="1:21" ht="15" customHeight="1">
      <c r="A33" s="455"/>
      <c r="B33" s="459"/>
      <c r="C33" s="195" t="s">
        <v>374</v>
      </c>
      <c r="D33" s="201">
        <v>0</v>
      </c>
      <c r="E33" s="201">
        <v>0</v>
      </c>
      <c r="F33" s="201">
        <v>0</v>
      </c>
      <c r="G33" s="201">
        <v>0</v>
      </c>
      <c r="H33" s="399">
        <v>0</v>
      </c>
      <c r="I33" s="399">
        <v>0</v>
      </c>
      <c r="J33" s="201">
        <v>0</v>
      </c>
      <c r="K33" s="201">
        <v>0</v>
      </c>
      <c r="L33" s="201">
        <v>0</v>
      </c>
      <c r="M33" s="201">
        <v>0</v>
      </c>
      <c r="N33" s="201">
        <v>0</v>
      </c>
      <c r="O33" s="201">
        <v>0</v>
      </c>
      <c r="P33" s="201">
        <v>0</v>
      </c>
      <c r="Q33" s="201">
        <v>0</v>
      </c>
      <c r="R33" s="201">
        <v>0</v>
      </c>
      <c r="S33" s="201">
        <v>0</v>
      </c>
      <c r="T33" s="201">
        <v>0</v>
      </c>
      <c r="U33" s="201">
        <v>0</v>
      </c>
    </row>
    <row r="34" spans="1:21" ht="15" customHeight="1">
      <c r="A34" s="448" t="s">
        <v>769</v>
      </c>
      <c r="B34" s="460" t="s">
        <v>770</v>
      </c>
      <c r="C34" s="203" t="s">
        <v>754</v>
      </c>
      <c r="D34" s="204">
        <v>198</v>
      </c>
      <c r="E34" s="204">
        <v>158</v>
      </c>
      <c r="F34" s="204">
        <v>191</v>
      </c>
      <c r="G34" s="204">
        <v>181</v>
      </c>
      <c r="H34" s="400">
        <v>150</v>
      </c>
      <c r="I34" s="400">
        <v>150</v>
      </c>
      <c r="J34" s="204">
        <v>0</v>
      </c>
      <c r="K34" s="204">
        <v>0</v>
      </c>
      <c r="L34" s="204">
        <v>0</v>
      </c>
      <c r="M34" s="204">
        <v>0</v>
      </c>
      <c r="N34" s="204">
        <v>0</v>
      </c>
      <c r="O34" s="204">
        <v>0</v>
      </c>
      <c r="P34" s="204">
        <v>0</v>
      </c>
      <c r="Q34" s="204">
        <v>0</v>
      </c>
      <c r="R34" s="204">
        <v>0</v>
      </c>
      <c r="S34" s="204">
        <v>0</v>
      </c>
      <c r="T34" s="204">
        <v>0</v>
      </c>
      <c r="U34" s="204">
        <v>0</v>
      </c>
    </row>
    <row r="35" spans="1:21" ht="15" customHeight="1">
      <c r="A35" s="448"/>
      <c r="B35" s="460"/>
      <c r="C35" s="203" t="s">
        <v>374</v>
      </c>
      <c r="D35" s="205">
        <v>0.98</v>
      </c>
      <c r="E35" s="205">
        <v>0.83</v>
      </c>
      <c r="F35" s="205">
        <v>1.13</v>
      </c>
      <c r="G35" s="205">
        <v>0.98</v>
      </c>
      <c r="H35" s="401">
        <v>0.675</v>
      </c>
      <c r="I35" s="401">
        <v>0.675</v>
      </c>
      <c r="J35" s="205">
        <v>0</v>
      </c>
      <c r="K35" s="205">
        <v>0</v>
      </c>
      <c r="L35" s="205">
        <v>0</v>
      </c>
      <c r="M35" s="205">
        <v>0</v>
      </c>
      <c r="N35" s="205">
        <v>0</v>
      </c>
      <c r="O35" s="205">
        <v>0</v>
      </c>
      <c r="P35" s="205">
        <v>0</v>
      </c>
      <c r="Q35" s="205">
        <v>0</v>
      </c>
      <c r="R35" s="205">
        <v>0</v>
      </c>
      <c r="S35" s="205">
        <v>0</v>
      </c>
      <c r="T35" s="205">
        <v>0</v>
      </c>
      <c r="U35" s="205">
        <v>0</v>
      </c>
    </row>
    <row r="36" spans="1:21" ht="15" customHeight="1">
      <c r="A36" s="455" t="s">
        <v>771</v>
      </c>
      <c r="B36" s="459" t="s">
        <v>756</v>
      </c>
      <c r="C36" s="195" t="s">
        <v>754</v>
      </c>
      <c r="D36" s="200">
        <v>0</v>
      </c>
      <c r="E36" s="200">
        <v>0</v>
      </c>
      <c r="F36" s="200">
        <v>0</v>
      </c>
      <c r="G36" s="200">
        <v>0</v>
      </c>
      <c r="H36" s="398">
        <v>0</v>
      </c>
      <c r="I36" s="398">
        <v>0</v>
      </c>
      <c r="J36" s="200">
        <v>0</v>
      </c>
      <c r="K36" s="200">
        <v>0</v>
      </c>
      <c r="L36" s="200">
        <v>0</v>
      </c>
      <c r="M36" s="200">
        <v>0</v>
      </c>
      <c r="N36" s="200">
        <v>0</v>
      </c>
      <c r="O36" s="200">
        <v>0</v>
      </c>
      <c r="P36" s="200">
        <v>0</v>
      </c>
      <c r="Q36" s="200">
        <v>0</v>
      </c>
      <c r="R36" s="200">
        <v>0</v>
      </c>
      <c r="S36" s="200">
        <v>0</v>
      </c>
      <c r="T36" s="200">
        <v>0</v>
      </c>
      <c r="U36" s="200">
        <v>0</v>
      </c>
    </row>
    <row r="37" spans="1:21" ht="15" customHeight="1">
      <c r="A37" s="455"/>
      <c r="B37" s="459"/>
      <c r="C37" s="195" t="s">
        <v>374</v>
      </c>
      <c r="D37" s="201">
        <v>0</v>
      </c>
      <c r="E37" s="201">
        <v>0</v>
      </c>
      <c r="F37" s="201">
        <v>0</v>
      </c>
      <c r="G37" s="201">
        <v>0</v>
      </c>
      <c r="H37" s="399">
        <v>0</v>
      </c>
      <c r="I37" s="399">
        <v>0</v>
      </c>
      <c r="J37" s="201">
        <v>0</v>
      </c>
      <c r="K37" s="201">
        <v>0</v>
      </c>
      <c r="L37" s="201">
        <v>0</v>
      </c>
      <c r="M37" s="201">
        <v>0</v>
      </c>
      <c r="N37" s="201">
        <v>0</v>
      </c>
      <c r="O37" s="201">
        <v>0</v>
      </c>
      <c r="P37" s="201">
        <v>0</v>
      </c>
      <c r="Q37" s="201">
        <v>0</v>
      </c>
      <c r="R37" s="201">
        <v>0</v>
      </c>
      <c r="S37" s="201">
        <v>0</v>
      </c>
      <c r="T37" s="201">
        <v>0</v>
      </c>
      <c r="U37" s="201">
        <v>0</v>
      </c>
    </row>
    <row r="38" spans="1:21" ht="15" customHeight="1">
      <c r="A38" s="455" t="s">
        <v>772</v>
      </c>
      <c r="B38" s="459" t="s">
        <v>758</v>
      </c>
      <c r="C38" s="195" t="s">
        <v>754</v>
      </c>
      <c r="D38" s="200">
        <v>0</v>
      </c>
      <c r="E38" s="200">
        <v>0</v>
      </c>
      <c r="F38" s="200">
        <v>134</v>
      </c>
      <c r="G38" s="200">
        <v>44</v>
      </c>
      <c r="H38" s="398">
        <v>90</v>
      </c>
      <c r="I38" s="398">
        <v>90</v>
      </c>
      <c r="J38" s="200">
        <v>0</v>
      </c>
      <c r="K38" s="200">
        <v>0</v>
      </c>
      <c r="L38" s="200">
        <v>0</v>
      </c>
      <c r="M38" s="200">
        <v>0</v>
      </c>
      <c r="N38" s="200">
        <v>0</v>
      </c>
      <c r="O38" s="200">
        <v>0</v>
      </c>
      <c r="P38" s="200">
        <v>0</v>
      </c>
      <c r="Q38" s="200">
        <v>0</v>
      </c>
      <c r="R38" s="200">
        <v>0</v>
      </c>
      <c r="S38" s="200">
        <v>0</v>
      </c>
      <c r="T38" s="200">
        <v>0</v>
      </c>
      <c r="U38" s="200">
        <v>0</v>
      </c>
    </row>
    <row r="39" spans="1:21" ht="15" customHeight="1">
      <c r="A39" s="455"/>
      <c r="B39" s="459"/>
      <c r="C39" s="195" t="s">
        <v>374</v>
      </c>
      <c r="D39" s="201">
        <v>0</v>
      </c>
      <c r="E39" s="201">
        <v>0</v>
      </c>
      <c r="F39" s="201">
        <v>0.8</v>
      </c>
      <c r="G39" s="201">
        <v>0.26</v>
      </c>
      <c r="H39" s="399">
        <v>0.41</v>
      </c>
      <c r="I39" s="399">
        <v>0.41</v>
      </c>
      <c r="J39" s="201">
        <v>0</v>
      </c>
      <c r="K39" s="201">
        <v>0</v>
      </c>
      <c r="L39" s="201">
        <v>0</v>
      </c>
      <c r="M39" s="201">
        <v>0</v>
      </c>
      <c r="N39" s="201">
        <v>0</v>
      </c>
      <c r="O39" s="201">
        <v>0</v>
      </c>
      <c r="P39" s="201">
        <v>0</v>
      </c>
      <c r="Q39" s="201">
        <v>0</v>
      </c>
      <c r="R39" s="201">
        <v>0</v>
      </c>
      <c r="S39" s="201">
        <v>0</v>
      </c>
      <c r="T39" s="201">
        <v>0</v>
      </c>
      <c r="U39" s="201">
        <v>0</v>
      </c>
    </row>
    <row r="40" spans="1:21" ht="15" customHeight="1">
      <c r="A40" s="455" t="s">
        <v>773</v>
      </c>
      <c r="B40" s="459" t="s">
        <v>760</v>
      </c>
      <c r="C40" s="195" t="s">
        <v>754</v>
      </c>
      <c r="D40" s="200">
        <v>198</v>
      </c>
      <c r="E40" s="200">
        <v>158</v>
      </c>
      <c r="F40" s="200">
        <v>0</v>
      </c>
      <c r="G40" s="200">
        <v>118</v>
      </c>
      <c r="H40" s="398">
        <v>0</v>
      </c>
      <c r="I40" s="398">
        <v>0</v>
      </c>
      <c r="J40" s="200">
        <v>0</v>
      </c>
      <c r="K40" s="200">
        <v>0</v>
      </c>
      <c r="L40" s="200">
        <v>0</v>
      </c>
      <c r="M40" s="200">
        <v>0</v>
      </c>
      <c r="N40" s="200">
        <v>0</v>
      </c>
      <c r="O40" s="200">
        <v>0</v>
      </c>
      <c r="P40" s="200">
        <v>0</v>
      </c>
      <c r="Q40" s="200">
        <v>0</v>
      </c>
      <c r="R40" s="200">
        <v>0</v>
      </c>
      <c r="S40" s="200">
        <v>0</v>
      </c>
      <c r="T40" s="200">
        <v>0</v>
      </c>
      <c r="U40" s="200">
        <v>0</v>
      </c>
    </row>
    <row r="41" spans="1:21" ht="15" customHeight="1">
      <c r="A41" s="455"/>
      <c r="B41" s="459"/>
      <c r="C41" s="195" t="s">
        <v>374</v>
      </c>
      <c r="D41" s="201">
        <v>0.98</v>
      </c>
      <c r="E41" s="201">
        <v>0.83</v>
      </c>
      <c r="F41" s="201">
        <v>0</v>
      </c>
      <c r="G41" s="201">
        <v>0.6000000000000001</v>
      </c>
      <c r="H41" s="399">
        <v>0</v>
      </c>
      <c r="I41" s="399">
        <v>0</v>
      </c>
      <c r="J41" s="201">
        <v>0</v>
      </c>
      <c r="K41" s="201">
        <v>0</v>
      </c>
      <c r="L41" s="201">
        <v>0</v>
      </c>
      <c r="M41" s="201">
        <v>0</v>
      </c>
      <c r="N41" s="201">
        <v>0</v>
      </c>
      <c r="O41" s="201">
        <v>0</v>
      </c>
      <c r="P41" s="201">
        <v>0</v>
      </c>
      <c r="Q41" s="201">
        <v>0</v>
      </c>
      <c r="R41" s="201">
        <v>0</v>
      </c>
      <c r="S41" s="201">
        <v>0</v>
      </c>
      <c r="T41" s="201">
        <v>0</v>
      </c>
      <c r="U41" s="201">
        <v>0</v>
      </c>
    </row>
    <row r="42" spans="1:21" ht="15" customHeight="1">
      <c r="A42" s="455" t="s">
        <v>774</v>
      </c>
      <c r="B42" s="459" t="s">
        <v>762</v>
      </c>
      <c r="C42" s="195" t="s">
        <v>754</v>
      </c>
      <c r="D42" s="200">
        <v>0</v>
      </c>
      <c r="E42" s="200">
        <v>0</v>
      </c>
      <c r="F42" s="200">
        <v>57</v>
      </c>
      <c r="G42" s="200">
        <v>19</v>
      </c>
      <c r="H42" s="398">
        <v>60</v>
      </c>
      <c r="I42" s="398">
        <v>60</v>
      </c>
      <c r="J42" s="200">
        <v>0</v>
      </c>
      <c r="K42" s="200">
        <v>0</v>
      </c>
      <c r="L42" s="200">
        <v>0</v>
      </c>
      <c r="M42" s="200">
        <v>0</v>
      </c>
      <c r="N42" s="200">
        <v>0</v>
      </c>
      <c r="O42" s="200">
        <v>0</v>
      </c>
      <c r="P42" s="200">
        <v>0</v>
      </c>
      <c r="Q42" s="200">
        <v>0</v>
      </c>
      <c r="R42" s="200">
        <v>0</v>
      </c>
      <c r="S42" s="200">
        <v>0</v>
      </c>
      <c r="T42" s="200">
        <v>0</v>
      </c>
      <c r="U42" s="200">
        <v>0</v>
      </c>
    </row>
    <row r="43" spans="1:21" ht="15" customHeight="1">
      <c r="A43" s="455"/>
      <c r="B43" s="459"/>
      <c r="C43" s="195" t="s">
        <v>374</v>
      </c>
      <c r="D43" s="201">
        <v>0</v>
      </c>
      <c r="E43" s="201">
        <v>0</v>
      </c>
      <c r="F43" s="201">
        <v>0.33</v>
      </c>
      <c r="G43" s="201">
        <v>0.11</v>
      </c>
      <c r="H43" s="399">
        <v>0.27</v>
      </c>
      <c r="I43" s="399">
        <v>0.27</v>
      </c>
      <c r="J43" s="201">
        <v>0</v>
      </c>
      <c r="K43" s="201">
        <v>0</v>
      </c>
      <c r="L43" s="201">
        <v>0</v>
      </c>
      <c r="M43" s="201">
        <v>0</v>
      </c>
      <c r="N43" s="201">
        <v>0</v>
      </c>
      <c r="O43" s="201">
        <v>0</v>
      </c>
      <c r="P43" s="201">
        <v>0</v>
      </c>
      <c r="Q43" s="201">
        <v>0</v>
      </c>
      <c r="R43" s="201">
        <v>0</v>
      </c>
      <c r="S43" s="201">
        <v>0</v>
      </c>
      <c r="T43" s="201">
        <v>0</v>
      </c>
      <c r="U43" s="201">
        <v>0</v>
      </c>
    </row>
    <row r="44" spans="1:21" ht="47.25">
      <c r="A44" s="172" t="s">
        <v>775</v>
      </c>
      <c r="B44" s="202" t="s">
        <v>776</v>
      </c>
      <c r="C44" s="203" t="s">
        <v>777</v>
      </c>
      <c r="D44" s="204">
        <v>0</v>
      </c>
      <c r="E44" s="204">
        <v>0</v>
      </c>
      <c r="F44" s="204">
        <v>0</v>
      </c>
      <c r="G44" s="204">
        <v>0</v>
      </c>
      <c r="H44" s="400">
        <v>0</v>
      </c>
      <c r="I44" s="400">
        <v>0</v>
      </c>
      <c r="J44" s="204">
        <v>0</v>
      </c>
      <c r="K44" s="204">
        <v>0</v>
      </c>
      <c r="L44" s="204">
        <v>0</v>
      </c>
      <c r="M44" s="204">
        <v>0</v>
      </c>
      <c r="N44" s="204">
        <v>0</v>
      </c>
      <c r="O44" s="204">
        <v>0</v>
      </c>
      <c r="P44" s="204">
        <v>0</v>
      </c>
      <c r="Q44" s="204">
        <v>0</v>
      </c>
      <c r="R44" s="204">
        <v>0</v>
      </c>
      <c r="S44" s="204">
        <v>0</v>
      </c>
      <c r="T44" s="204">
        <v>0</v>
      </c>
      <c r="U44" s="204">
        <v>0</v>
      </c>
    </row>
    <row r="45" spans="1:21" ht="25.5">
      <c r="A45" s="190" t="s">
        <v>778</v>
      </c>
      <c r="B45" s="199" t="s">
        <v>779</v>
      </c>
      <c r="C45" s="195" t="s">
        <v>777</v>
      </c>
      <c r="D45" s="201">
        <v>0</v>
      </c>
      <c r="E45" s="201">
        <v>0</v>
      </c>
      <c r="F45" s="201">
        <v>0</v>
      </c>
      <c r="G45" s="201">
        <v>0</v>
      </c>
      <c r="H45" s="399">
        <v>0</v>
      </c>
      <c r="I45" s="399">
        <v>0</v>
      </c>
      <c r="J45" s="201">
        <v>0</v>
      </c>
      <c r="K45" s="201">
        <v>0</v>
      </c>
      <c r="L45" s="201">
        <v>0</v>
      </c>
      <c r="M45" s="201">
        <v>0</v>
      </c>
      <c r="N45" s="201">
        <v>0</v>
      </c>
      <c r="O45" s="201">
        <v>0</v>
      </c>
      <c r="P45" s="201">
        <v>0</v>
      </c>
      <c r="Q45" s="201">
        <v>0</v>
      </c>
      <c r="R45" s="201">
        <v>0</v>
      </c>
      <c r="S45" s="201">
        <v>0</v>
      </c>
      <c r="T45" s="201">
        <v>0</v>
      </c>
      <c r="U45" s="201">
        <v>0</v>
      </c>
    </row>
    <row r="46" spans="1:21" ht="25.5">
      <c r="A46" s="190" t="s">
        <v>780</v>
      </c>
      <c r="B46" s="199" t="s">
        <v>781</v>
      </c>
      <c r="C46" s="195" t="s">
        <v>777</v>
      </c>
      <c r="D46" s="200">
        <v>0</v>
      </c>
      <c r="E46" s="200">
        <v>0</v>
      </c>
      <c r="F46" s="200">
        <v>0</v>
      </c>
      <c r="G46" s="200">
        <v>0</v>
      </c>
      <c r="H46" s="398">
        <v>0</v>
      </c>
      <c r="I46" s="398">
        <v>0</v>
      </c>
      <c r="J46" s="200">
        <v>0</v>
      </c>
      <c r="K46" s="200">
        <v>0</v>
      </c>
      <c r="L46" s="200">
        <v>0</v>
      </c>
      <c r="M46" s="200">
        <v>0</v>
      </c>
      <c r="N46" s="200">
        <v>0</v>
      </c>
      <c r="O46" s="200">
        <v>0</v>
      </c>
      <c r="P46" s="200">
        <v>0</v>
      </c>
      <c r="Q46" s="200">
        <v>0</v>
      </c>
      <c r="R46" s="200">
        <v>0</v>
      </c>
      <c r="S46" s="200">
        <v>0</v>
      </c>
      <c r="T46" s="200">
        <v>0</v>
      </c>
      <c r="U46" s="200">
        <v>0</v>
      </c>
    </row>
    <row r="47" spans="1:21" ht="25.5">
      <c r="A47" s="190" t="s">
        <v>782</v>
      </c>
      <c r="B47" s="199" t="s">
        <v>783</v>
      </c>
      <c r="C47" s="195" t="s">
        <v>777</v>
      </c>
      <c r="D47" s="201">
        <v>0</v>
      </c>
      <c r="E47" s="201">
        <v>0</v>
      </c>
      <c r="F47" s="201">
        <v>0</v>
      </c>
      <c r="G47" s="201">
        <v>0</v>
      </c>
      <c r="H47" s="399">
        <v>0</v>
      </c>
      <c r="I47" s="399">
        <v>0</v>
      </c>
      <c r="J47" s="201">
        <v>0</v>
      </c>
      <c r="K47" s="201">
        <v>0</v>
      </c>
      <c r="L47" s="201">
        <v>0</v>
      </c>
      <c r="M47" s="201">
        <v>0</v>
      </c>
      <c r="N47" s="201">
        <v>0</v>
      </c>
      <c r="O47" s="201">
        <v>0</v>
      </c>
      <c r="P47" s="201">
        <v>0</v>
      </c>
      <c r="Q47" s="201">
        <v>0</v>
      </c>
      <c r="R47" s="201">
        <v>0</v>
      </c>
      <c r="S47" s="201">
        <v>0</v>
      </c>
      <c r="T47" s="201">
        <v>0</v>
      </c>
      <c r="U47" s="201">
        <v>0</v>
      </c>
    </row>
    <row r="48" spans="1:21" ht="25.5">
      <c r="A48" s="190" t="s">
        <v>784</v>
      </c>
      <c r="B48" s="199" t="s">
        <v>785</v>
      </c>
      <c r="C48" s="195" t="s">
        <v>777</v>
      </c>
      <c r="D48" s="200">
        <v>0</v>
      </c>
      <c r="E48" s="200">
        <v>0</v>
      </c>
      <c r="F48" s="200">
        <v>0</v>
      </c>
      <c r="G48" s="200">
        <v>0</v>
      </c>
      <c r="H48" s="398">
        <v>0</v>
      </c>
      <c r="I48" s="398">
        <v>0</v>
      </c>
      <c r="J48" s="200">
        <v>0</v>
      </c>
      <c r="K48" s="200">
        <v>0</v>
      </c>
      <c r="L48" s="200">
        <v>0</v>
      </c>
      <c r="M48" s="200">
        <v>0</v>
      </c>
      <c r="N48" s="200">
        <v>0</v>
      </c>
      <c r="O48" s="200">
        <v>0</v>
      </c>
      <c r="P48" s="200">
        <v>0</v>
      </c>
      <c r="Q48" s="200">
        <v>0</v>
      </c>
      <c r="R48" s="200">
        <v>0</v>
      </c>
      <c r="S48" s="200">
        <v>0</v>
      </c>
      <c r="T48" s="200">
        <v>0</v>
      </c>
      <c r="U48" s="200">
        <v>0</v>
      </c>
    </row>
    <row r="49" spans="1:21" ht="15" customHeight="1">
      <c r="A49" s="448" t="s">
        <v>786</v>
      </c>
      <c r="B49" s="460" t="s">
        <v>787</v>
      </c>
      <c r="C49" s="203" t="s">
        <v>374</v>
      </c>
      <c r="D49" s="205">
        <v>0</v>
      </c>
      <c r="E49" s="205">
        <v>0</v>
      </c>
      <c r="F49" s="205">
        <v>0</v>
      </c>
      <c r="G49" s="205">
        <v>0</v>
      </c>
      <c r="H49" s="401">
        <v>0</v>
      </c>
      <c r="I49" s="401">
        <v>0</v>
      </c>
      <c r="J49" s="205">
        <v>0</v>
      </c>
      <c r="K49" s="205">
        <v>0</v>
      </c>
      <c r="L49" s="205">
        <v>0</v>
      </c>
      <c r="M49" s="205">
        <v>0</v>
      </c>
      <c r="N49" s="205">
        <v>0</v>
      </c>
      <c r="O49" s="205">
        <v>0</v>
      </c>
      <c r="P49" s="205">
        <v>0</v>
      </c>
      <c r="Q49" s="205">
        <v>0</v>
      </c>
      <c r="R49" s="205">
        <v>0</v>
      </c>
      <c r="S49" s="205">
        <v>0</v>
      </c>
      <c r="T49" s="205">
        <v>0</v>
      </c>
      <c r="U49" s="205">
        <v>0</v>
      </c>
    </row>
    <row r="50" spans="1:21" ht="15" customHeight="1">
      <c r="A50" s="448"/>
      <c r="B50" s="460"/>
      <c r="C50" s="203" t="s">
        <v>788</v>
      </c>
      <c r="D50" s="204">
        <v>0</v>
      </c>
      <c r="E50" s="204">
        <v>0</v>
      </c>
      <c r="F50" s="204">
        <v>0</v>
      </c>
      <c r="G50" s="204">
        <v>0</v>
      </c>
      <c r="H50" s="400">
        <v>0</v>
      </c>
      <c r="I50" s="400">
        <v>0</v>
      </c>
      <c r="J50" s="204">
        <v>0</v>
      </c>
      <c r="K50" s="204">
        <v>0</v>
      </c>
      <c r="L50" s="204">
        <v>0</v>
      </c>
      <c r="M50" s="204">
        <v>0</v>
      </c>
      <c r="N50" s="204">
        <v>0</v>
      </c>
      <c r="O50" s="204">
        <v>0</v>
      </c>
      <c r="P50" s="204">
        <v>0</v>
      </c>
      <c r="Q50" s="204">
        <v>0</v>
      </c>
      <c r="R50" s="204">
        <v>0</v>
      </c>
      <c r="S50" s="204">
        <v>0</v>
      </c>
      <c r="T50" s="204">
        <v>0</v>
      </c>
      <c r="U50" s="204">
        <v>0</v>
      </c>
    </row>
    <row r="51" spans="1:21" ht="15" customHeight="1">
      <c r="A51" s="448"/>
      <c r="B51" s="460"/>
      <c r="C51" s="203" t="s">
        <v>789</v>
      </c>
      <c r="D51" s="205">
        <v>0</v>
      </c>
      <c r="E51" s="205">
        <v>0</v>
      </c>
      <c r="F51" s="205">
        <v>0</v>
      </c>
      <c r="G51" s="205">
        <v>0</v>
      </c>
      <c r="H51" s="401">
        <v>0</v>
      </c>
      <c r="I51" s="401">
        <v>0</v>
      </c>
      <c r="J51" s="205">
        <v>0</v>
      </c>
      <c r="K51" s="205">
        <v>0</v>
      </c>
      <c r="L51" s="205">
        <v>0</v>
      </c>
      <c r="M51" s="205">
        <v>0</v>
      </c>
      <c r="N51" s="205">
        <v>0</v>
      </c>
      <c r="O51" s="205">
        <v>0</v>
      </c>
      <c r="P51" s="205">
        <v>0</v>
      </c>
      <c r="Q51" s="205">
        <v>0</v>
      </c>
      <c r="R51" s="205">
        <v>0</v>
      </c>
      <c r="S51" s="205">
        <v>0</v>
      </c>
      <c r="T51" s="205">
        <v>0</v>
      </c>
      <c r="U51" s="205">
        <v>0</v>
      </c>
    </row>
    <row r="52" spans="1:21" ht="15" customHeight="1">
      <c r="A52" s="448"/>
      <c r="B52" s="460"/>
      <c r="C52" s="203" t="s">
        <v>375</v>
      </c>
      <c r="D52" s="204">
        <v>0</v>
      </c>
      <c r="E52" s="204">
        <v>0</v>
      </c>
      <c r="F52" s="204">
        <v>0</v>
      </c>
      <c r="G52" s="204">
        <v>0</v>
      </c>
      <c r="H52" s="400">
        <v>0</v>
      </c>
      <c r="I52" s="400">
        <v>0</v>
      </c>
      <c r="J52" s="204">
        <v>0</v>
      </c>
      <c r="K52" s="204">
        <v>0</v>
      </c>
      <c r="L52" s="204">
        <v>0</v>
      </c>
      <c r="M52" s="204">
        <v>0</v>
      </c>
      <c r="N52" s="204">
        <v>0</v>
      </c>
      <c r="O52" s="204">
        <v>0</v>
      </c>
      <c r="P52" s="204">
        <v>0</v>
      </c>
      <c r="Q52" s="204">
        <v>0</v>
      </c>
      <c r="R52" s="204">
        <v>0</v>
      </c>
      <c r="S52" s="204">
        <v>0</v>
      </c>
      <c r="T52" s="204">
        <v>0</v>
      </c>
      <c r="U52" s="204">
        <v>0</v>
      </c>
    </row>
    <row r="53" spans="1:21" ht="15" customHeight="1">
      <c r="A53" s="455" t="s">
        <v>790</v>
      </c>
      <c r="B53" s="459" t="s">
        <v>758</v>
      </c>
      <c r="C53" s="195" t="s">
        <v>374</v>
      </c>
      <c r="D53" s="201">
        <v>0</v>
      </c>
      <c r="E53" s="201">
        <v>0</v>
      </c>
      <c r="F53" s="201">
        <v>0</v>
      </c>
      <c r="G53" s="201">
        <v>0</v>
      </c>
      <c r="H53" s="399">
        <v>0</v>
      </c>
      <c r="I53" s="399">
        <v>0</v>
      </c>
      <c r="J53" s="201">
        <v>0</v>
      </c>
      <c r="K53" s="201">
        <v>0</v>
      </c>
      <c r="L53" s="201">
        <v>0</v>
      </c>
      <c r="M53" s="201">
        <v>0</v>
      </c>
      <c r="N53" s="201">
        <v>0</v>
      </c>
      <c r="O53" s="201">
        <v>0</v>
      </c>
      <c r="P53" s="201">
        <v>0</v>
      </c>
      <c r="Q53" s="201">
        <v>0</v>
      </c>
      <c r="R53" s="201">
        <v>0</v>
      </c>
      <c r="S53" s="201">
        <v>0</v>
      </c>
      <c r="T53" s="201">
        <v>0</v>
      </c>
      <c r="U53" s="201">
        <v>0</v>
      </c>
    </row>
    <row r="54" spans="1:21" ht="15" customHeight="1">
      <c r="A54" s="455"/>
      <c r="B54" s="459"/>
      <c r="C54" s="195" t="s">
        <v>788</v>
      </c>
      <c r="D54" s="200">
        <v>0</v>
      </c>
      <c r="E54" s="200">
        <v>0</v>
      </c>
      <c r="F54" s="200">
        <v>0</v>
      </c>
      <c r="G54" s="200">
        <v>0</v>
      </c>
      <c r="H54" s="398">
        <v>0</v>
      </c>
      <c r="I54" s="398">
        <v>0</v>
      </c>
      <c r="J54" s="200">
        <v>0</v>
      </c>
      <c r="K54" s="200">
        <v>0</v>
      </c>
      <c r="L54" s="200">
        <v>0</v>
      </c>
      <c r="M54" s="200">
        <v>0</v>
      </c>
      <c r="N54" s="200">
        <v>0</v>
      </c>
      <c r="O54" s="200">
        <v>0</v>
      </c>
      <c r="P54" s="200">
        <v>0</v>
      </c>
      <c r="Q54" s="200">
        <v>0</v>
      </c>
      <c r="R54" s="200">
        <v>0</v>
      </c>
      <c r="S54" s="200">
        <v>0</v>
      </c>
      <c r="T54" s="200">
        <v>0</v>
      </c>
      <c r="U54" s="200">
        <v>0</v>
      </c>
    </row>
    <row r="55" spans="1:21" ht="15" customHeight="1">
      <c r="A55" s="455"/>
      <c r="B55" s="459"/>
      <c r="C55" s="195" t="s">
        <v>789</v>
      </c>
      <c r="D55" s="201">
        <v>0</v>
      </c>
      <c r="E55" s="201">
        <v>0</v>
      </c>
      <c r="F55" s="201">
        <v>0</v>
      </c>
      <c r="G55" s="201">
        <v>0</v>
      </c>
      <c r="H55" s="399">
        <v>0</v>
      </c>
      <c r="I55" s="399">
        <v>0</v>
      </c>
      <c r="J55" s="201">
        <v>0</v>
      </c>
      <c r="K55" s="201">
        <v>0</v>
      </c>
      <c r="L55" s="201">
        <v>0</v>
      </c>
      <c r="M55" s="201">
        <v>0</v>
      </c>
      <c r="N55" s="201">
        <v>0</v>
      </c>
      <c r="O55" s="201">
        <v>0</v>
      </c>
      <c r="P55" s="201">
        <v>0</v>
      </c>
      <c r="Q55" s="201">
        <v>0</v>
      </c>
      <c r="R55" s="201">
        <v>0</v>
      </c>
      <c r="S55" s="201">
        <v>0</v>
      </c>
      <c r="T55" s="201">
        <v>0</v>
      </c>
      <c r="U55" s="201">
        <v>0</v>
      </c>
    </row>
    <row r="56" spans="1:21" ht="15" customHeight="1">
      <c r="A56" s="455"/>
      <c r="B56" s="459"/>
      <c r="C56" s="195" t="s">
        <v>375</v>
      </c>
      <c r="D56" s="200">
        <v>0</v>
      </c>
      <c r="E56" s="200">
        <v>0</v>
      </c>
      <c r="F56" s="200">
        <v>0</v>
      </c>
      <c r="G56" s="200">
        <v>0</v>
      </c>
      <c r="H56" s="398">
        <v>0</v>
      </c>
      <c r="I56" s="398">
        <v>0</v>
      </c>
      <c r="J56" s="200">
        <v>0</v>
      </c>
      <c r="K56" s="200">
        <v>0</v>
      </c>
      <c r="L56" s="200">
        <v>0</v>
      </c>
      <c r="M56" s="200">
        <v>0</v>
      </c>
      <c r="N56" s="200">
        <v>0</v>
      </c>
      <c r="O56" s="200">
        <v>0</v>
      </c>
      <c r="P56" s="200">
        <v>0</v>
      </c>
      <c r="Q56" s="200">
        <v>0</v>
      </c>
      <c r="R56" s="200">
        <v>0</v>
      </c>
      <c r="S56" s="200">
        <v>0</v>
      </c>
      <c r="T56" s="200">
        <v>0</v>
      </c>
      <c r="U56" s="200">
        <v>0</v>
      </c>
    </row>
    <row r="57" spans="1:21" ht="15" customHeight="1">
      <c r="A57" s="455" t="s">
        <v>791</v>
      </c>
      <c r="B57" s="459" t="s">
        <v>760</v>
      </c>
      <c r="C57" s="195" t="s">
        <v>374</v>
      </c>
      <c r="D57" s="201">
        <v>0</v>
      </c>
      <c r="E57" s="201">
        <v>0</v>
      </c>
      <c r="F57" s="201">
        <v>0</v>
      </c>
      <c r="G57" s="201">
        <v>0</v>
      </c>
      <c r="H57" s="399">
        <v>0</v>
      </c>
      <c r="I57" s="399">
        <v>0</v>
      </c>
      <c r="J57" s="201">
        <v>0</v>
      </c>
      <c r="K57" s="201">
        <v>0</v>
      </c>
      <c r="L57" s="201">
        <v>0</v>
      </c>
      <c r="M57" s="201">
        <v>0</v>
      </c>
      <c r="N57" s="201">
        <v>0</v>
      </c>
      <c r="O57" s="201">
        <v>0</v>
      </c>
      <c r="P57" s="201">
        <v>0</v>
      </c>
      <c r="Q57" s="201">
        <v>0</v>
      </c>
      <c r="R57" s="201">
        <v>0</v>
      </c>
      <c r="S57" s="201">
        <v>0</v>
      </c>
      <c r="T57" s="201">
        <v>0</v>
      </c>
      <c r="U57" s="201">
        <v>0</v>
      </c>
    </row>
    <row r="58" spans="1:21" ht="15" customHeight="1">
      <c r="A58" s="455"/>
      <c r="B58" s="459"/>
      <c r="C58" s="195" t="s">
        <v>788</v>
      </c>
      <c r="D58" s="200">
        <v>0</v>
      </c>
      <c r="E58" s="200">
        <v>0</v>
      </c>
      <c r="F58" s="200">
        <v>0</v>
      </c>
      <c r="G58" s="200">
        <v>0</v>
      </c>
      <c r="H58" s="398">
        <v>0</v>
      </c>
      <c r="I58" s="398">
        <v>0</v>
      </c>
      <c r="J58" s="200">
        <v>0</v>
      </c>
      <c r="K58" s="200">
        <v>0</v>
      </c>
      <c r="L58" s="200">
        <v>0</v>
      </c>
      <c r="M58" s="200">
        <v>0</v>
      </c>
      <c r="N58" s="200">
        <v>0</v>
      </c>
      <c r="O58" s="200">
        <v>0</v>
      </c>
      <c r="P58" s="200">
        <v>0</v>
      </c>
      <c r="Q58" s="200">
        <v>0</v>
      </c>
      <c r="R58" s="200">
        <v>0</v>
      </c>
      <c r="S58" s="200">
        <v>0</v>
      </c>
      <c r="T58" s="200">
        <v>0</v>
      </c>
      <c r="U58" s="200">
        <v>0</v>
      </c>
    </row>
    <row r="59" spans="1:21" ht="15" customHeight="1">
      <c r="A59" s="455"/>
      <c r="B59" s="459"/>
      <c r="C59" s="195" t="s">
        <v>789</v>
      </c>
      <c r="D59" s="201">
        <v>0</v>
      </c>
      <c r="E59" s="201">
        <v>0</v>
      </c>
      <c r="F59" s="201">
        <v>0</v>
      </c>
      <c r="G59" s="201">
        <v>0</v>
      </c>
      <c r="H59" s="399">
        <v>0</v>
      </c>
      <c r="I59" s="399">
        <v>0</v>
      </c>
      <c r="J59" s="201">
        <v>0</v>
      </c>
      <c r="K59" s="201">
        <v>0</v>
      </c>
      <c r="L59" s="201">
        <v>0</v>
      </c>
      <c r="M59" s="201">
        <v>0</v>
      </c>
      <c r="N59" s="201">
        <v>0</v>
      </c>
      <c r="O59" s="201">
        <v>0</v>
      </c>
      <c r="P59" s="201">
        <v>0</v>
      </c>
      <c r="Q59" s="201">
        <v>0</v>
      </c>
      <c r="R59" s="201">
        <v>0</v>
      </c>
      <c r="S59" s="201">
        <v>0</v>
      </c>
      <c r="T59" s="201">
        <v>0</v>
      </c>
      <c r="U59" s="201">
        <v>0</v>
      </c>
    </row>
    <row r="60" spans="1:21" ht="15" customHeight="1">
      <c r="A60" s="455"/>
      <c r="B60" s="459"/>
      <c r="C60" s="195" t="s">
        <v>375</v>
      </c>
      <c r="D60" s="200">
        <v>0</v>
      </c>
      <c r="E60" s="200">
        <v>0</v>
      </c>
      <c r="F60" s="200">
        <v>0</v>
      </c>
      <c r="G60" s="200">
        <v>0</v>
      </c>
      <c r="H60" s="398">
        <v>0</v>
      </c>
      <c r="I60" s="398">
        <v>0</v>
      </c>
      <c r="J60" s="200">
        <v>0</v>
      </c>
      <c r="K60" s="200">
        <v>0</v>
      </c>
      <c r="L60" s="200">
        <v>0</v>
      </c>
      <c r="M60" s="200">
        <v>0</v>
      </c>
      <c r="N60" s="200">
        <v>0</v>
      </c>
      <c r="O60" s="200">
        <v>0</v>
      </c>
      <c r="P60" s="200">
        <v>0</v>
      </c>
      <c r="Q60" s="200">
        <v>0</v>
      </c>
      <c r="R60" s="200">
        <v>0</v>
      </c>
      <c r="S60" s="200">
        <v>0</v>
      </c>
      <c r="T60" s="200">
        <v>0</v>
      </c>
      <c r="U60" s="200">
        <v>0</v>
      </c>
    </row>
    <row r="61" spans="1:21" ht="15" customHeight="1">
      <c r="A61" s="455" t="s">
        <v>792</v>
      </c>
      <c r="B61" s="459" t="s">
        <v>762</v>
      </c>
      <c r="C61" s="195" t="s">
        <v>374</v>
      </c>
      <c r="D61" s="201">
        <v>0</v>
      </c>
      <c r="E61" s="201">
        <v>0</v>
      </c>
      <c r="F61" s="201">
        <v>0</v>
      </c>
      <c r="G61" s="201">
        <v>0</v>
      </c>
      <c r="H61" s="399">
        <v>0</v>
      </c>
      <c r="I61" s="399">
        <v>0</v>
      </c>
      <c r="J61" s="201">
        <v>0</v>
      </c>
      <c r="K61" s="201">
        <v>0</v>
      </c>
      <c r="L61" s="201">
        <v>0</v>
      </c>
      <c r="M61" s="201">
        <v>0</v>
      </c>
      <c r="N61" s="201">
        <v>0</v>
      </c>
      <c r="O61" s="201">
        <v>0</v>
      </c>
      <c r="P61" s="201">
        <v>0</v>
      </c>
      <c r="Q61" s="201">
        <v>0</v>
      </c>
      <c r="R61" s="201">
        <v>0</v>
      </c>
      <c r="S61" s="201">
        <v>0</v>
      </c>
      <c r="T61" s="201">
        <v>0</v>
      </c>
      <c r="U61" s="201">
        <v>0</v>
      </c>
    </row>
    <row r="62" spans="1:21" ht="15" customHeight="1">
      <c r="A62" s="455"/>
      <c r="B62" s="459"/>
      <c r="C62" s="195" t="s">
        <v>788</v>
      </c>
      <c r="D62" s="200">
        <v>0</v>
      </c>
      <c r="E62" s="200">
        <v>0</v>
      </c>
      <c r="F62" s="200">
        <v>0</v>
      </c>
      <c r="G62" s="200">
        <v>0</v>
      </c>
      <c r="H62" s="398">
        <v>0</v>
      </c>
      <c r="I62" s="398">
        <v>0</v>
      </c>
      <c r="J62" s="200">
        <v>0</v>
      </c>
      <c r="K62" s="200">
        <v>0</v>
      </c>
      <c r="L62" s="200">
        <v>0</v>
      </c>
      <c r="M62" s="200">
        <v>0</v>
      </c>
      <c r="N62" s="200">
        <v>0</v>
      </c>
      <c r="O62" s="200">
        <v>0</v>
      </c>
      <c r="P62" s="200">
        <v>0</v>
      </c>
      <c r="Q62" s="200">
        <v>0</v>
      </c>
      <c r="R62" s="200">
        <v>0</v>
      </c>
      <c r="S62" s="200">
        <v>0</v>
      </c>
      <c r="T62" s="200">
        <v>0</v>
      </c>
      <c r="U62" s="200">
        <v>0</v>
      </c>
    </row>
    <row r="63" spans="1:21" ht="15" customHeight="1">
      <c r="A63" s="455"/>
      <c r="B63" s="459"/>
      <c r="C63" s="195" t="s">
        <v>789</v>
      </c>
      <c r="D63" s="201">
        <v>0</v>
      </c>
      <c r="E63" s="201">
        <v>0</v>
      </c>
      <c r="F63" s="201">
        <v>0</v>
      </c>
      <c r="G63" s="201">
        <v>0</v>
      </c>
      <c r="H63" s="399">
        <v>0</v>
      </c>
      <c r="I63" s="399">
        <v>0</v>
      </c>
      <c r="J63" s="201">
        <v>0</v>
      </c>
      <c r="K63" s="201">
        <v>0</v>
      </c>
      <c r="L63" s="201">
        <v>0</v>
      </c>
      <c r="M63" s="201">
        <v>0</v>
      </c>
      <c r="N63" s="201">
        <v>0</v>
      </c>
      <c r="O63" s="201">
        <v>0</v>
      </c>
      <c r="P63" s="201">
        <v>0</v>
      </c>
      <c r="Q63" s="201">
        <v>0</v>
      </c>
      <c r="R63" s="201">
        <v>0</v>
      </c>
      <c r="S63" s="201">
        <v>0</v>
      </c>
      <c r="T63" s="201">
        <v>0</v>
      </c>
      <c r="U63" s="201">
        <v>0</v>
      </c>
    </row>
    <row r="64" spans="1:21" ht="15" customHeight="1">
      <c r="A64" s="455"/>
      <c r="B64" s="459"/>
      <c r="C64" s="195" t="s">
        <v>375</v>
      </c>
      <c r="D64" s="200">
        <v>0</v>
      </c>
      <c r="E64" s="200">
        <v>0</v>
      </c>
      <c r="F64" s="200">
        <v>0</v>
      </c>
      <c r="G64" s="200">
        <v>0</v>
      </c>
      <c r="H64" s="398">
        <v>0</v>
      </c>
      <c r="I64" s="398">
        <v>0</v>
      </c>
      <c r="J64" s="200">
        <v>0</v>
      </c>
      <c r="K64" s="200">
        <v>0</v>
      </c>
      <c r="L64" s="200">
        <v>0</v>
      </c>
      <c r="M64" s="200">
        <v>0</v>
      </c>
      <c r="N64" s="200">
        <v>0</v>
      </c>
      <c r="O64" s="200">
        <v>0</v>
      </c>
      <c r="P64" s="200">
        <v>0</v>
      </c>
      <c r="Q64" s="200">
        <v>0</v>
      </c>
      <c r="R64" s="200">
        <v>0</v>
      </c>
      <c r="S64" s="200">
        <v>0</v>
      </c>
      <c r="T64" s="200">
        <v>0</v>
      </c>
      <c r="U64" s="200">
        <v>0</v>
      </c>
    </row>
    <row r="65" spans="1:21" ht="15" customHeight="1">
      <c r="A65" s="448" t="s">
        <v>793</v>
      </c>
      <c r="B65" s="460" t="s">
        <v>794</v>
      </c>
      <c r="C65" s="203" t="s">
        <v>374</v>
      </c>
      <c r="D65" s="205">
        <v>0</v>
      </c>
      <c r="E65" s="205">
        <v>0</v>
      </c>
      <c r="F65" s="205">
        <v>0</v>
      </c>
      <c r="G65" s="205">
        <v>0</v>
      </c>
      <c r="H65" s="401">
        <v>0</v>
      </c>
      <c r="I65" s="401">
        <v>0</v>
      </c>
      <c r="J65" s="205">
        <v>0</v>
      </c>
      <c r="K65" s="205">
        <v>0</v>
      </c>
      <c r="L65" s="205">
        <v>0</v>
      </c>
      <c r="M65" s="205">
        <v>0</v>
      </c>
      <c r="N65" s="205">
        <v>0</v>
      </c>
      <c r="O65" s="205">
        <v>0</v>
      </c>
      <c r="P65" s="205">
        <v>0</v>
      </c>
      <c r="Q65" s="205">
        <v>0</v>
      </c>
      <c r="R65" s="205">
        <v>0</v>
      </c>
      <c r="S65" s="205">
        <v>0</v>
      </c>
      <c r="T65" s="205">
        <v>0</v>
      </c>
      <c r="U65" s="205">
        <v>0</v>
      </c>
    </row>
    <row r="66" spans="1:21" ht="15" customHeight="1">
      <c r="A66" s="448"/>
      <c r="B66" s="460"/>
      <c r="C66" s="203" t="s">
        <v>788</v>
      </c>
      <c r="D66" s="204">
        <v>0</v>
      </c>
      <c r="E66" s="204">
        <v>0</v>
      </c>
      <c r="F66" s="204">
        <v>0</v>
      </c>
      <c r="G66" s="204">
        <v>0</v>
      </c>
      <c r="H66" s="400">
        <v>0</v>
      </c>
      <c r="I66" s="400">
        <v>0</v>
      </c>
      <c r="J66" s="204">
        <v>0</v>
      </c>
      <c r="K66" s="204">
        <v>0</v>
      </c>
      <c r="L66" s="204">
        <v>0</v>
      </c>
      <c r="M66" s="204">
        <v>0</v>
      </c>
      <c r="N66" s="204">
        <v>0</v>
      </c>
      <c r="O66" s="204">
        <v>0</v>
      </c>
      <c r="P66" s="204">
        <v>0</v>
      </c>
      <c r="Q66" s="204">
        <v>0</v>
      </c>
      <c r="R66" s="204">
        <v>0</v>
      </c>
      <c r="S66" s="204">
        <v>0</v>
      </c>
      <c r="T66" s="204">
        <v>0</v>
      </c>
      <c r="U66" s="204">
        <v>0</v>
      </c>
    </row>
    <row r="67" spans="1:21" ht="15" customHeight="1">
      <c r="A67" s="448"/>
      <c r="B67" s="460"/>
      <c r="C67" s="203" t="s">
        <v>789</v>
      </c>
      <c r="D67" s="205">
        <v>0</v>
      </c>
      <c r="E67" s="205">
        <v>0</v>
      </c>
      <c r="F67" s="205">
        <v>0</v>
      </c>
      <c r="G67" s="205">
        <v>0</v>
      </c>
      <c r="H67" s="401">
        <v>0</v>
      </c>
      <c r="I67" s="401">
        <v>0</v>
      </c>
      <c r="J67" s="205">
        <v>0</v>
      </c>
      <c r="K67" s="205">
        <v>0</v>
      </c>
      <c r="L67" s="205">
        <v>0</v>
      </c>
      <c r="M67" s="205">
        <v>0</v>
      </c>
      <c r="N67" s="205">
        <v>0</v>
      </c>
      <c r="O67" s="205">
        <v>0</v>
      </c>
      <c r="P67" s="205">
        <v>0</v>
      </c>
      <c r="Q67" s="205">
        <v>0</v>
      </c>
      <c r="R67" s="205">
        <v>0</v>
      </c>
      <c r="S67" s="205">
        <v>0</v>
      </c>
      <c r="T67" s="205">
        <v>0</v>
      </c>
      <c r="U67" s="205">
        <v>0</v>
      </c>
    </row>
    <row r="68" spans="1:21" ht="15" customHeight="1">
      <c r="A68" s="448"/>
      <c r="B68" s="460"/>
      <c r="C68" s="203" t="s">
        <v>375</v>
      </c>
      <c r="D68" s="204">
        <v>0</v>
      </c>
      <c r="E68" s="204">
        <v>0</v>
      </c>
      <c r="F68" s="204">
        <v>0</v>
      </c>
      <c r="G68" s="204">
        <v>0</v>
      </c>
      <c r="H68" s="400">
        <v>0</v>
      </c>
      <c r="I68" s="400">
        <v>0</v>
      </c>
      <c r="J68" s="204">
        <v>0</v>
      </c>
      <c r="K68" s="204">
        <v>0</v>
      </c>
      <c r="L68" s="204">
        <v>0</v>
      </c>
      <c r="M68" s="204">
        <v>0</v>
      </c>
      <c r="N68" s="204">
        <v>0</v>
      </c>
      <c r="O68" s="204">
        <v>0</v>
      </c>
      <c r="P68" s="204">
        <v>0</v>
      </c>
      <c r="Q68" s="204">
        <v>0</v>
      </c>
      <c r="R68" s="204">
        <v>0</v>
      </c>
      <c r="S68" s="204">
        <v>0</v>
      </c>
      <c r="T68" s="204">
        <v>0</v>
      </c>
      <c r="U68" s="204">
        <v>0</v>
      </c>
    </row>
    <row r="69" spans="1:21" ht="15" customHeight="1">
      <c r="A69" s="455" t="s">
        <v>795</v>
      </c>
      <c r="B69" s="459" t="s">
        <v>758</v>
      </c>
      <c r="C69" s="195" t="s">
        <v>374</v>
      </c>
      <c r="D69" s="201">
        <v>0</v>
      </c>
      <c r="E69" s="201">
        <v>0</v>
      </c>
      <c r="F69" s="201">
        <v>0</v>
      </c>
      <c r="G69" s="201">
        <v>0</v>
      </c>
      <c r="H69" s="399">
        <v>0</v>
      </c>
      <c r="I69" s="399">
        <v>0</v>
      </c>
      <c r="J69" s="201">
        <v>0</v>
      </c>
      <c r="K69" s="201">
        <v>0</v>
      </c>
      <c r="L69" s="201">
        <v>0</v>
      </c>
      <c r="M69" s="201">
        <v>0</v>
      </c>
      <c r="N69" s="201">
        <v>0</v>
      </c>
      <c r="O69" s="201">
        <v>0</v>
      </c>
      <c r="P69" s="201">
        <v>0</v>
      </c>
      <c r="Q69" s="201">
        <v>0</v>
      </c>
      <c r="R69" s="201">
        <v>0</v>
      </c>
      <c r="S69" s="201">
        <v>0</v>
      </c>
      <c r="T69" s="201">
        <v>0</v>
      </c>
      <c r="U69" s="201">
        <v>0</v>
      </c>
    </row>
    <row r="70" spans="1:21" ht="15" customHeight="1">
      <c r="A70" s="455"/>
      <c r="B70" s="459"/>
      <c r="C70" s="195" t="s">
        <v>788</v>
      </c>
      <c r="D70" s="200">
        <v>0</v>
      </c>
      <c r="E70" s="200">
        <v>0</v>
      </c>
      <c r="F70" s="200">
        <v>0</v>
      </c>
      <c r="G70" s="200">
        <v>0</v>
      </c>
      <c r="H70" s="398">
        <v>0</v>
      </c>
      <c r="I70" s="398">
        <v>0</v>
      </c>
      <c r="J70" s="200">
        <v>0</v>
      </c>
      <c r="K70" s="200">
        <v>0</v>
      </c>
      <c r="L70" s="200">
        <v>0</v>
      </c>
      <c r="M70" s="200">
        <v>0</v>
      </c>
      <c r="N70" s="200">
        <v>0</v>
      </c>
      <c r="O70" s="200">
        <v>0</v>
      </c>
      <c r="P70" s="200">
        <v>0</v>
      </c>
      <c r="Q70" s="200">
        <v>0</v>
      </c>
      <c r="R70" s="200">
        <v>0</v>
      </c>
      <c r="S70" s="200">
        <v>0</v>
      </c>
      <c r="T70" s="200">
        <v>0</v>
      </c>
      <c r="U70" s="200">
        <v>0</v>
      </c>
    </row>
    <row r="71" spans="1:21" ht="15" customHeight="1">
      <c r="A71" s="455"/>
      <c r="B71" s="459"/>
      <c r="C71" s="195" t="s">
        <v>789</v>
      </c>
      <c r="D71" s="201">
        <v>0</v>
      </c>
      <c r="E71" s="201">
        <v>0</v>
      </c>
      <c r="F71" s="201">
        <v>0</v>
      </c>
      <c r="G71" s="201">
        <v>0</v>
      </c>
      <c r="H71" s="399">
        <v>0</v>
      </c>
      <c r="I71" s="399">
        <v>0</v>
      </c>
      <c r="J71" s="201">
        <v>0</v>
      </c>
      <c r="K71" s="201">
        <v>0</v>
      </c>
      <c r="L71" s="201">
        <v>0</v>
      </c>
      <c r="M71" s="201">
        <v>0</v>
      </c>
      <c r="N71" s="201">
        <v>0</v>
      </c>
      <c r="O71" s="201">
        <v>0</v>
      </c>
      <c r="P71" s="201">
        <v>0</v>
      </c>
      <c r="Q71" s="201">
        <v>0</v>
      </c>
      <c r="R71" s="201">
        <v>0</v>
      </c>
      <c r="S71" s="201">
        <v>0</v>
      </c>
      <c r="T71" s="201">
        <v>0</v>
      </c>
      <c r="U71" s="201">
        <v>0</v>
      </c>
    </row>
    <row r="72" spans="1:21" ht="15" customHeight="1">
      <c r="A72" s="455"/>
      <c r="B72" s="459"/>
      <c r="C72" s="195" t="s">
        <v>375</v>
      </c>
      <c r="D72" s="200">
        <v>0</v>
      </c>
      <c r="E72" s="200">
        <v>0</v>
      </c>
      <c r="F72" s="200">
        <v>0</v>
      </c>
      <c r="G72" s="200">
        <v>0</v>
      </c>
      <c r="H72" s="398">
        <v>0</v>
      </c>
      <c r="I72" s="398">
        <v>0</v>
      </c>
      <c r="J72" s="200">
        <v>0</v>
      </c>
      <c r="K72" s="200">
        <v>0</v>
      </c>
      <c r="L72" s="200">
        <v>0</v>
      </c>
      <c r="M72" s="200">
        <v>0</v>
      </c>
      <c r="N72" s="200">
        <v>0</v>
      </c>
      <c r="O72" s="200">
        <v>0</v>
      </c>
      <c r="P72" s="200">
        <v>0</v>
      </c>
      <c r="Q72" s="200">
        <v>0</v>
      </c>
      <c r="R72" s="200">
        <v>0</v>
      </c>
      <c r="S72" s="200">
        <v>0</v>
      </c>
      <c r="T72" s="200">
        <v>0</v>
      </c>
      <c r="U72" s="200">
        <v>0</v>
      </c>
    </row>
    <row r="73" spans="1:21" ht="15" customHeight="1">
      <c r="A73" s="455" t="s">
        <v>796</v>
      </c>
      <c r="B73" s="459" t="s">
        <v>760</v>
      </c>
      <c r="C73" s="195" t="s">
        <v>374</v>
      </c>
      <c r="D73" s="201">
        <v>0</v>
      </c>
      <c r="E73" s="201">
        <v>0</v>
      </c>
      <c r="F73" s="201">
        <v>0</v>
      </c>
      <c r="G73" s="201">
        <v>0</v>
      </c>
      <c r="H73" s="399">
        <v>0</v>
      </c>
      <c r="I73" s="399">
        <v>0</v>
      </c>
      <c r="J73" s="201">
        <v>0</v>
      </c>
      <c r="K73" s="201">
        <v>0</v>
      </c>
      <c r="L73" s="201">
        <v>0</v>
      </c>
      <c r="M73" s="201">
        <v>0</v>
      </c>
      <c r="N73" s="201">
        <v>0</v>
      </c>
      <c r="O73" s="201">
        <v>0</v>
      </c>
      <c r="P73" s="201">
        <v>0</v>
      </c>
      <c r="Q73" s="201">
        <v>0</v>
      </c>
      <c r="R73" s="201">
        <v>0</v>
      </c>
      <c r="S73" s="201">
        <v>0</v>
      </c>
      <c r="T73" s="201">
        <v>0</v>
      </c>
      <c r="U73" s="201">
        <v>0</v>
      </c>
    </row>
    <row r="74" spans="1:21" ht="15" customHeight="1">
      <c r="A74" s="455"/>
      <c r="B74" s="459"/>
      <c r="C74" s="195" t="s">
        <v>788</v>
      </c>
      <c r="D74" s="200">
        <v>0</v>
      </c>
      <c r="E74" s="200">
        <v>0</v>
      </c>
      <c r="F74" s="200">
        <v>0</v>
      </c>
      <c r="G74" s="200">
        <v>0</v>
      </c>
      <c r="H74" s="398">
        <v>0</v>
      </c>
      <c r="I74" s="398">
        <v>0</v>
      </c>
      <c r="J74" s="200">
        <v>0</v>
      </c>
      <c r="K74" s="200">
        <v>0</v>
      </c>
      <c r="L74" s="200">
        <v>0</v>
      </c>
      <c r="M74" s="200">
        <v>0</v>
      </c>
      <c r="N74" s="200">
        <v>0</v>
      </c>
      <c r="O74" s="200">
        <v>0</v>
      </c>
      <c r="P74" s="200">
        <v>0</v>
      </c>
      <c r="Q74" s="200">
        <v>0</v>
      </c>
      <c r="R74" s="200">
        <v>0</v>
      </c>
      <c r="S74" s="200">
        <v>0</v>
      </c>
      <c r="T74" s="200">
        <v>0</v>
      </c>
      <c r="U74" s="200">
        <v>0</v>
      </c>
    </row>
    <row r="75" spans="1:21" ht="15" customHeight="1">
      <c r="A75" s="455"/>
      <c r="B75" s="459"/>
      <c r="C75" s="195" t="s">
        <v>789</v>
      </c>
      <c r="D75" s="201">
        <v>0</v>
      </c>
      <c r="E75" s="201">
        <v>0</v>
      </c>
      <c r="F75" s="201">
        <v>0</v>
      </c>
      <c r="G75" s="201">
        <v>0</v>
      </c>
      <c r="H75" s="399">
        <v>0</v>
      </c>
      <c r="I75" s="399">
        <v>0</v>
      </c>
      <c r="J75" s="201">
        <v>0</v>
      </c>
      <c r="K75" s="201">
        <v>0</v>
      </c>
      <c r="L75" s="201">
        <v>0</v>
      </c>
      <c r="M75" s="201">
        <v>0</v>
      </c>
      <c r="N75" s="201">
        <v>0</v>
      </c>
      <c r="O75" s="201">
        <v>0</v>
      </c>
      <c r="P75" s="201">
        <v>0</v>
      </c>
      <c r="Q75" s="201">
        <v>0</v>
      </c>
      <c r="R75" s="201">
        <v>0</v>
      </c>
      <c r="S75" s="201">
        <v>0</v>
      </c>
      <c r="T75" s="201">
        <v>0</v>
      </c>
      <c r="U75" s="201">
        <v>0</v>
      </c>
    </row>
    <row r="76" spans="1:21" ht="15" customHeight="1">
      <c r="A76" s="455"/>
      <c r="B76" s="459"/>
      <c r="C76" s="195" t="s">
        <v>375</v>
      </c>
      <c r="D76" s="200">
        <v>0</v>
      </c>
      <c r="E76" s="200">
        <v>0</v>
      </c>
      <c r="F76" s="200">
        <v>0</v>
      </c>
      <c r="G76" s="200">
        <v>0</v>
      </c>
      <c r="H76" s="398">
        <v>0</v>
      </c>
      <c r="I76" s="398">
        <v>0</v>
      </c>
      <c r="J76" s="200">
        <v>0</v>
      </c>
      <c r="K76" s="200">
        <v>0</v>
      </c>
      <c r="L76" s="200">
        <v>0</v>
      </c>
      <c r="M76" s="200">
        <v>0</v>
      </c>
      <c r="N76" s="200">
        <v>0</v>
      </c>
      <c r="O76" s="200">
        <v>0</v>
      </c>
      <c r="P76" s="200">
        <v>0</v>
      </c>
      <c r="Q76" s="200">
        <v>0</v>
      </c>
      <c r="R76" s="200">
        <v>0</v>
      </c>
      <c r="S76" s="200">
        <v>0</v>
      </c>
      <c r="T76" s="200">
        <v>0</v>
      </c>
      <c r="U76" s="200">
        <v>0</v>
      </c>
    </row>
    <row r="77" spans="1:21" ht="15" customHeight="1">
      <c r="A77" s="455" t="s">
        <v>797</v>
      </c>
      <c r="B77" s="459" t="s">
        <v>762</v>
      </c>
      <c r="C77" s="195" t="s">
        <v>374</v>
      </c>
      <c r="D77" s="201">
        <v>0</v>
      </c>
      <c r="E77" s="201">
        <v>0</v>
      </c>
      <c r="F77" s="201">
        <v>0</v>
      </c>
      <c r="G77" s="201">
        <v>0</v>
      </c>
      <c r="H77" s="399">
        <v>0</v>
      </c>
      <c r="I77" s="399">
        <v>0</v>
      </c>
      <c r="J77" s="201">
        <v>0</v>
      </c>
      <c r="K77" s="201">
        <v>0</v>
      </c>
      <c r="L77" s="201">
        <v>0</v>
      </c>
      <c r="M77" s="201">
        <v>0</v>
      </c>
      <c r="N77" s="201">
        <v>0</v>
      </c>
      <c r="O77" s="201">
        <v>0</v>
      </c>
      <c r="P77" s="201">
        <v>0</v>
      </c>
      <c r="Q77" s="201">
        <v>0</v>
      </c>
      <c r="R77" s="201">
        <v>0</v>
      </c>
      <c r="S77" s="201">
        <v>0</v>
      </c>
      <c r="T77" s="201">
        <v>0</v>
      </c>
      <c r="U77" s="201">
        <v>0</v>
      </c>
    </row>
    <row r="78" spans="1:21" ht="15" customHeight="1">
      <c r="A78" s="455"/>
      <c r="B78" s="459"/>
      <c r="C78" s="195" t="s">
        <v>788</v>
      </c>
      <c r="D78" s="200">
        <v>0</v>
      </c>
      <c r="E78" s="200">
        <v>0</v>
      </c>
      <c r="F78" s="200">
        <v>0</v>
      </c>
      <c r="G78" s="200">
        <v>0</v>
      </c>
      <c r="H78" s="398">
        <v>0</v>
      </c>
      <c r="I78" s="398">
        <v>0</v>
      </c>
      <c r="J78" s="200">
        <v>0</v>
      </c>
      <c r="K78" s="200">
        <v>0</v>
      </c>
      <c r="L78" s="200">
        <v>0</v>
      </c>
      <c r="M78" s="200">
        <v>0</v>
      </c>
      <c r="N78" s="200">
        <v>0</v>
      </c>
      <c r="O78" s="200">
        <v>0</v>
      </c>
      <c r="P78" s="200">
        <v>0</v>
      </c>
      <c r="Q78" s="200">
        <v>0</v>
      </c>
      <c r="R78" s="200">
        <v>0</v>
      </c>
      <c r="S78" s="200">
        <v>0</v>
      </c>
      <c r="T78" s="200">
        <v>0</v>
      </c>
      <c r="U78" s="200">
        <v>0</v>
      </c>
    </row>
    <row r="79" spans="1:21" ht="15" customHeight="1">
      <c r="A79" s="455"/>
      <c r="B79" s="459"/>
      <c r="C79" s="195" t="s">
        <v>789</v>
      </c>
      <c r="D79" s="201">
        <v>0</v>
      </c>
      <c r="E79" s="201">
        <v>0</v>
      </c>
      <c r="F79" s="201">
        <v>0</v>
      </c>
      <c r="G79" s="201">
        <v>0</v>
      </c>
      <c r="H79" s="399">
        <v>0</v>
      </c>
      <c r="I79" s="399">
        <v>0</v>
      </c>
      <c r="J79" s="201">
        <v>0</v>
      </c>
      <c r="K79" s="201">
        <v>0</v>
      </c>
      <c r="L79" s="201">
        <v>0</v>
      </c>
      <c r="M79" s="201">
        <v>0</v>
      </c>
      <c r="N79" s="201">
        <v>0</v>
      </c>
      <c r="O79" s="201">
        <v>0</v>
      </c>
      <c r="P79" s="201">
        <v>0</v>
      </c>
      <c r="Q79" s="201">
        <v>0</v>
      </c>
      <c r="R79" s="201">
        <v>0</v>
      </c>
      <c r="S79" s="201">
        <v>0</v>
      </c>
      <c r="T79" s="201">
        <v>0</v>
      </c>
      <c r="U79" s="201">
        <v>0</v>
      </c>
    </row>
    <row r="80" spans="1:21" ht="15" customHeight="1">
      <c r="A80" s="455"/>
      <c r="B80" s="459"/>
      <c r="C80" s="195" t="s">
        <v>375</v>
      </c>
      <c r="D80" s="200">
        <v>0</v>
      </c>
      <c r="E80" s="200">
        <v>0</v>
      </c>
      <c r="F80" s="200">
        <v>0</v>
      </c>
      <c r="G80" s="200">
        <v>0</v>
      </c>
      <c r="H80" s="398">
        <v>0</v>
      </c>
      <c r="I80" s="398">
        <v>0</v>
      </c>
      <c r="J80" s="200">
        <v>0</v>
      </c>
      <c r="K80" s="200">
        <v>0</v>
      </c>
      <c r="L80" s="200">
        <v>0</v>
      </c>
      <c r="M80" s="200">
        <v>0</v>
      </c>
      <c r="N80" s="200">
        <v>0</v>
      </c>
      <c r="O80" s="200">
        <v>0</v>
      </c>
      <c r="P80" s="200">
        <v>0</v>
      </c>
      <c r="Q80" s="200">
        <v>0</v>
      </c>
      <c r="R80" s="200">
        <v>0</v>
      </c>
      <c r="S80" s="200">
        <v>0</v>
      </c>
      <c r="T80" s="200">
        <v>0</v>
      </c>
      <c r="U80" s="200">
        <v>0</v>
      </c>
    </row>
    <row r="81" spans="1:21" ht="66.75" customHeight="1">
      <c r="A81" s="190" t="s">
        <v>102</v>
      </c>
      <c r="B81" s="198" t="s">
        <v>798</v>
      </c>
      <c r="C81" s="191"/>
      <c r="D81" s="201" t="s">
        <v>94</v>
      </c>
      <c r="E81" s="201" t="s">
        <v>94</v>
      </c>
      <c r="F81" s="201" t="s">
        <v>94</v>
      </c>
      <c r="G81" s="201" t="s">
        <v>94</v>
      </c>
      <c r="H81" s="399" t="s">
        <v>94</v>
      </c>
      <c r="I81" s="399" t="s">
        <v>94</v>
      </c>
      <c r="J81" s="201" t="s">
        <v>94</v>
      </c>
      <c r="K81" s="201" t="s">
        <v>94</v>
      </c>
      <c r="L81" s="201" t="s">
        <v>94</v>
      </c>
      <c r="M81" s="201" t="s">
        <v>94</v>
      </c>
      <c r="N81" s="201" t="s">
        <v>94</v>
      </c>
      <c r="O81" s="201" t="s">
        <v>94</v>
      </c>
      <c r="P81" s="201" t="s">
        <v>94</v>
      </c>
      <c r="Q81" s="201" t="s">
        <v>94</v>
      </c>
      <c r="R81" s="201" t="s">
        <v>94</v>
      </c>
      <c r="S81" s="201" t="s">
        <v>94</v>
      </c>
      <c r="T81" s="201" t="s">
        <v>94</v>
      </c>
      <c r="U81" s="201" t="s">
        <v>94</v>
      </c>
    </row>
    <row r="82" spans="1:21" ht="15" customHeight="1">
      <c r="A82" s="455" t="s">
        <v>799</v>
      </c>
      <c r="B82" s="459" t="s">
        <v>753</v>
      </c>
      <c r="C82" s="195" t="s">
        <v>754</v>
      </c>
      <c r="D82" s="200">
        <v>0</v>
      </c>
      <c r="E82" s="200">
        <v>0</v>
      </c>
      <c r="F82" s="200">
        <v>0</v>
      </c>
      <c r="G82" s="200">
        <v>0</v>
      </c>
      <c r="H82" s="398">
        <v>0</v>
      </c>
      <c r="I82" s="398">
        <v>0</v>
      </c>
      <c r="J82" s="200">
        <v>0</v>
      </c>
      <c r="K82" s="200">
        <v>0</v>
      </c>
      <c r="L82" s="200">
        <v>0</v>
      </c>
      <c r="M82" s="200">
        <v>0</v>
      </c>
      <c r="N82" s="200">
        <v>0</v>
      </c>
      <c r="O82" s="200">
        <v>0</v>
      </c>
      <c r="P82" s="200">
        <v>0</v>
      </c>
      <c r="Q82" s="200">
        <v>0</v>
      </c>
      <c r="R82" s="200">
        <v>0</v>
      </c>
      <c r="S82" s="200">
        <v>0</v>
      </c>
      <c r="T82" s="200">
        <v>0</v>
      </c>
      <c r="U82" s="200">
        <v>0</v>
      </c>
    </row>
    <row r="83" spans="1:21" ht="15" customHeight="1">
      <c r="A83" s="455"/>
      <c r="B83" s="459"/>
      <c r="C83" s="195" t="s">
        <v>374</v>
      </c>
      <c r="D83" s="201">
        <v>0</v>
      </c>
      <c r="E83" s="201">
        <v>0</v>
      </c>
      <c r="F83" s="201">
        <v>0</v>
      </c>
      <c r="G83" s="201">
        <v>0</v>
      </c>
      <c r="H83" s="399">
        <v>0</v>
      </c>
      <c r="I83" s="399">
        <v>0</v>
      </c>
      <c r="J83" s="201">
        <v>0</v>
      </c>
      <c r="K83" s="201">
        <v>0</v>
      </c>
      <c r="L83" s="201">
        <v>0</v>
      </c>
      <c r="M83" s="201">
        <v>0</v>
      </c>
      <c r="N83" s="201">
        <v>0</v>
      </c>
      <c r="O83" s="201">
        <v>0</v>
      </c>
      <c r="P83" s="201">
        <v>0</v>
      </c>
      <c r="Q83" s="201">
        <v>0</v>
      </c>
      <c r="R83" s="201">
        <v>0</v>
      </c>
      <c r="S83" s="201">
        <v>0</v>
      </c>
      <c r="T83" s="201">
        <v>0</v>
      </c>
      <c r="U83" s="201">
        <v>0</v>
      </c>
    </row>
    <row r="84" spans="1:21" ht="15" customHeight="1">
      <c r="A84" s="455" t="s">
        <v>800</v>
      </c>
      <c r="B84" s="459" t="s">
        <v>756</v>
      </c>
      <c r="C84" s="195" t="s">
        <v>754</v>
      </c>
      <c r="D84" s="200">
        <v>0</v>
      </c>
      <c r="E84" s="200">
        <v>0</v>
      </c>
      <c r="F84" s="200">
        <v>0</v>
      </c>
      <c r="G84" s="200">
        <v>0</v>
      </c>
      <c r="H84" s="398">
        <v>0</v>
      </c>
      <c r="I84" s="398">
        <v>0</v>
      </c>
      <c r="J84" s="200">
        <v>0</v>
      </c>
      <c r="K84" s="200">
        <v>0</v>
      </c>
      <c r="L84" s="200">
        <v>0</v>
      </c>
      <c r="M84" s="200">
        <v>0</v>
      </c>
      <c r="N84" s="200">
        <v>0</v>
      </c>
      <c r="O84" s="200">
        <v>0</v>
      </c>
      <c r="P84" s="200">
        <v>0</v>
      </c>
      <c r="Q84" s="200">
        <v>0</v>
      </c>
      <c r="R84" s="200">
        <v>0</v>
      </c>
      <c r="S84" s="200">
        <v>0</v>
      </c>
      <c r="T84" s="200">
        <v>0</v>
      </c>
      <c r="U84" s="200">
        <v>0</v>
      </c>
    </row>
    <row r="85" spans="1:21" ht="15" customHeight="1">
      <c r="A85" s="455"/>
      <c r="B85" s="459"/>
      <c r="C85" s="195" t="s">
        <v>374</v>
      </c>
      <c r="D85" s="201">
        <v>0</v>
      </c>
      <c r="E85" s="201">
        <v>0</v>
      </c>
      <c r="F85" s="201">
        <v>0</v>
      </c>
      <c r="G85" s="201">
        <v>0</v>
      </c>
      <c r="H85" s="399">
        <v>0</v>
      </c>
      <c r="I85" s="399">
        <v>0</v>
      </c>
      <c r="J85" s="201">
        <v>0</v>
      </c>
      <c r="K85" s="201">
        <v>0</v>
      </c>
      <c r="L85" s="201">
        <v>0</v>
      </c>
      <c r="M85" s="201">
        <v>0</v>
      </c>
      <c r="N85" s="201">
        <v>0</v>
      </c>
      <c r="O85" s="201">
        <v>0</v>
      </c>
      <c r="P85" s="201">
        <v>0</v>
      </c>
      <c r="Q85" s="201">
        <v>0</v>
      </c>
      <c r="R85" s="201">
        <v>0</v>
      </c>
      <c r="S85" s="201">
        <v>0</v>
      </c>
      <c r="T85" s="201">
        <v>0</v>
      </c>
      <c r="U85" s="201">
        <v>0</v>
      </c>
    </row>
    <row r="86" spans="1:21" ht="15" customHeight="1">
      <c r="A86" s="455" t="s">
        <v>801</v>
      </c>
      <c r="B86" s="459" t="s">
        <v>758</v>
      </c>
      <c r="C86" s="195" t="s">
        <v>754</v>
      </c>
      <c r="D86" s="200">
        <v>0</v>
      </c>
      <c r="E86" s="200">
        <v>0</v>
      </c>
      <c r="F86" s="200">
        <v>0</v>
      </c>
      <c r="G86" s="200">
        <v>0</v>
      </c>
      <c r="H86" s="398">
        <v>0</v>
      </c>
      <c r="I86" s="398">
        <v>0</v>
      </c>
      <c r="J86" s="200">
        <v>0</v>
      </c>
      <c r="K86" s="200">
        <v>0</v>
      </c>
      <c r="L86" s="200">
        <v>0</v>
      </c>
      <c r="M86" s="200">
        <v>0</v>
      </c>
      <c r="N86" s="200">
        <v>0</v>
      </c>
      <c r="O86" s="200">
        <v>0</v>
      </c>
      <c r="P86" s="200">
        <v>0</v>
      </c>
      <c r="Q86" s="200">
        <v>0</v>
      </c>
      <c r="R86" s="200">
        <v>0</v>
      </c>
      <c r="S86" s="200">
        <v>0</v>
      </c>
      <c r="T86" s="200">
        <v>0</v>
      </c>
      <c r="U86" s="200">
        <v>0</v>
      </c>
    </row>
    <row r="87" spans="1:21" ht="15" customHeight="1">
      <c r="A87" s="455"/>
      <c r="B87" s="459"/>
      <c r="C87" s="195" t="s">
        <v>374</v>
      </c>
      <c r="D87" s="201">
        <v>0</v>
      </c>
      <c r="E87" s="201">
        <v>0</v>
      </c>
      <c r="F87" s="201">
        <v>0</v>
      </c>
      <c r="G87" s="201">
        <v>0</v>
      </c>
      <c r="H87" s="399">
        <v>0</v>
      </c>
      <c r="I87" s="399">
        <v>0</v>
      </c>
      <c r="J87" s="201">
        <v>0</v>
      </c>
      <c r="K87" s="201">
        <v>0</v>
      </c>
      <c r="L87" s="201">
        <v>0</v>
      </c>
      <c r="M87" s="201">
        <v>0</v>
      </c>
      <c r="N87" s="201">
        <v>0</v>
      </c>
      <c r="O87" s="201">
        <v>0</v>
      </c>
      <c r="P87" s="201">
        <v>0</v>
      </c>
      <c r="Q87" s="201">
        <v>0</v>
      </c>
      <c r="R87" s="201">
        <v>0</v>
      </c>
      <c r="S87" s="201">
        <v>0</v>
      </c>
      <c r="T87" s="201">
        <v>0</v>
      </c>
      <c r="U87" s="201">
        <v>0</v>
      </c>
    </row>
    <row r="88" spans="1:21" ht="15" customHeight="1">
      <c r="A88" s="455" t="s">
        <v>802</v>
      </c>
      <c r="B88" s="459" t="s">
        <v>760</v>
      </c>
      <c r="C88" s="195" t="s">
        <v>754</v>
      </c>
      <c r="D88" s="200">
        <v>0</v>
      </c>
      <c r="E88" s="200">
        <v>0</v>
      </c>
      <c r="F88" s="200">
        <v>0</v>
      </c>
      <c r="G88" s="200">
        <v>0</v>
      </c>
      <c r="H88" s="398">
        <v>0</v>
      </c>
      <c r="I88" s="398">
        <v>0</v>
      </c>
      <c r="J88" s="200">
        <v>0</v>
      </c>
      <c r="K88" s="200">
        <v>0</v>
      </c>
      <c r="L88" s="200">
        <v>0</v>
      </c>
      <c r="M88" s="200">
        <v>0</v>
      </c>
      <c r="N88" s="200">
        <v>0</v>
      </c>
      <c r="O88" s="200">
        <v>0</v>
      </c>
      <c r="P88" s="200">
        <v>0</v>
      </c>
      <c r="Q88" s="200">
        <v>0</v>
      </c>
      <c r="R88" s="200">
        <v>0</v>
      </c>
      <c r="S88" s="200">
        <v>0</v>
      </c>
      <c r="T88" s="200">
        <v>0</v>
      </c>
      <c r="U88" s="200">
        <v>0</v>
      </c>
    </row>
    <row r="89" spans="1:21" ht="15" customHeight="1">
      <c r="A89" s="455"/>
      <c r="B89" s="459"/>
      <c r="C89" s="195" t="s">
        <v>374</v>
      </c>
      <c r="D89" s="201">
        <v>0</v>
      </c>
      <c r="E89" s="201">
        <v>0</v>
      </c>
      <c r="F89" s="201">
        <v>0</v>
      </c>
      <c r="G89" s="201">
        <v>0</v>
      </c>
      <c r="H89" s="399">
        <v>0</v>
      </c>
      <c r="I89" s="399">
        <v>0</v>
      </c>
      <c r="J89" s="201">
        <v>0</v>
      </c>
      <c r="K89" s="201">
        <v>0</v>
      </c>
      <c r="L89" s="201">
        <v>0</v>
      </c>
      <c r="M89" s="201">
        <v>0</v>
      </c>
      <c r="N89" s="201">
        <v>0</v>
      </c>
      <c r="O89" s="201">
        <v>0</v>
      </c>
      <c r="P89" s="201">
        <v>0</v>
      </c>
      <c r="Q89" s="201">
        <v>0</v>
      </c>
      <c r="R89" s="201">
        <v>0</v>
      </c>
      <c r="S89" s="201">
        <v>0</v>
      </c>
      <c r="T89" s="201">
        <v>0</v>
      </c>
      <c r="U89" s="201">
        <v>0</v>
      </c>
    </row>
    <row r="90" spans="1:21" ht="15" customHeight="1">
      <c r="A90" s="455" t="s">
        <v>803</v>
      </c>
      <c r="B90" s="459" t="s">
        <v>762</v>
      </c>
      <c r="C90" s="195" t="s">
        <v>754</v>
      </c>
      <c r="D90" s="200">
        <v>0</v>
      </c>
      <c r="E90" s="200">
        <v>0</v>
      </c>
      <c r="F90" s="200">
        <v>0</v>
      </c>
      <c r="G90" s="200">
        <v>0</v>
      </c>
      <c r="H90" s="398">
        <v>0</v>
      </c>
      <c r="I90" s="398">
        <v>0</v>
      </c>
      <c r="J90" s="200">
        <v>0</v>
      </c>
      <c r="K90" s="200">
        <v>0</v>
      </c>
      <c r="L90" s="200">
        <v>0</v>
      </c>
      <c r="M90" s="200">
        <v>0</v>
      </c>
      <c r="N90" s="200">
        <v>0</v>
      </c>
      <c r="O90" s="200">
        <v>0</v>
      </c>
      <c r="P90" s="200">
        <v>0</v>
      </c>
      <c r="Q90" s="200">
        <v>0</v>
      </c>
      <c r="R90" s="200">
        <v>0</v>
      </c>
      <c r="S90" s="200">
        <v>0</v>
      </c>
      <c r="T90" s="200">
        <v>0</v>
      </c>
      <c r="U90" s="200">
        <v>0</v>
      </c>
    </row>
    <row r="91" spans="1:21" ht="15" customHeight="1">
      <c r="A91" s="455"/>
      <c r="B91" s="459"/>
      <c r="C91" s="195" t="s">
        <v>374</v>
      </c>
      <c r="D91" s="201">
        <v>0</v>
      </c>
      <c r="E91" s="201">
        <v>0</v>
      </c>
      <c r="F91" s="201">
        <v>0</v>
      </c>
      <c r="G91" s="201">
        <v>0</v>
      </c>
      <c r="H91" s="399">
        <v>0</v>
      </c>
      <c r="I91" s="399">
        <v>0</v>
      </c>
      <c r="J91" s="201">
        <v>0</v>
      </c>
      <c r="K91" s="201">
        <v>0</v>
      </c>
      <c r="L91" s="201">
        <v>0</v>
      </c>
      <c r="M91" s="201">
        <v>0</v>
      </c>
      <c r="N91" s="201">
        <v>0</v>
      </c>
      <c r="O91" s="201">
        <v>0</v>
      </c>
      <c r="P91" s="201">
        <v>0</v>
      </c>
      <c r="Q91" s="201">
        <v>0</v>
      </c>
      <c r="R91" s="201">
        <v>0</v>
      </c>
      <c r="S91" s="201">
        <v>0</v>
      </c>
      <c r="T91" s="201">
        <v>0</v>
      </c>
      <c r="U91" s="201">
        <v>0</v>
      </c>
    </row>
    <row r="92" spans="1:21" ht="15" customHeight="1">
      <c r="A92" s="448" t="s">
        <v>104</v>
      </c>
      <c r="B92" s="460" t="s">
        <v>764</v>
      </c>
      <c r="C92" s="195" t="s">
        <v>754</v>
      </c>
      <c r="D92" s="200">
        <v>0</v>
      </c>
      <c r="E92" s="200">
        <v>0</v>
      </c>
      <c r="F92" s="200">
        <v>2</v>
      </c>
      <c r="G92" s="200">
        <v>0.6000000000000001</v>
      </c>
      <c r="H92" s="398">
        <v>0</v>
      </c>
      <c r="I92" s="398">
        <v>0</v>
      </c>
      <c r="J92" s="200">
        <v>0</v>
      </c>
      <c r="K92" s="200">
        <v>0</v>
      </c>
      <c r="L92" s="200">
        <v>0</v>
      </c>
      <c r="M92" s="200">
        <v>0</v>
      </c>
      <c r="N92" s="200">
        <v>0</v>
      </c>
      <c r="O92" s="200">
        <v>0</v>
      </c>
      <c r="P92" s="200">
        <v>0</v>
      </c>
      <c r="Q92" s="200">
        <v>0</v>
      </c>
      <c r="R92" s="200">
        <v>0</v>
      </c>
      <c r="S92" s="200">
        <v>0</v>
      </c>
      <c r="T92" s="200">
        <v>0</v>
      </c>
      <c r="U92" s="200">
        <v>0</v>
      </c>
    </row>
    <row r="93" spans="1:21" ht="15" customHeight="1">
      <c r="A93" s="448"/>
      <c r="B93" s="460"/>
      <c r="C93" s="195" t="s">
        <v>374</v>
      </c>
      <c r="D93" s="201">
        <v>0</v>
      </c>
      <c r="E93" s="201">
        <v>0</v>
      </c>
      <c r="F93" s="201">
        <v>0.229</v>
      </c>
      <c r="G93" s="201">
        <v>0.076</v>
      </c>
      <c r="H93" s="399">
        <v>0</v>
      </c>
      <c r="I93" s="399">
        <v>0</v>
      </c>
      <c r="J93" s="201">
        <v>0</v>
      </c>
      <c r="K93" s="201">
        <v>0</v>
      </c>
      <c r="L93" s="201">
        <v>0</v>
      </c>
      <c r="M93" s="201">
        <v>0</v>
      </c>
      <c r="N93" s="201">
        <v>0</v>
      </c>
      <c r="O93" s="201">
        <v>0</v>
      </c>
      <c r="P93" s="201">
        <v>0</v>
      </c>
      <c r="Q93" s="201">
        <v>0</v>
      </c>
      <c r="R93" s="201">
        <v>0</v>
      </c>
      <c r="S93" s="201">
        <v>0</v>
      </c>
      <c r="T93" s="201">
        <v>0</v>
      </c>
      <c r="U93" s="201">
        <v>0</v>
      </c>
    </row>
    <row r="94" spans="1:21" ht="15" customHeight="1">
      <c r="A94" s="455" t="s">
        <v>106</v>
      </c>
      <c r="B94" s="459" t="s">
        <v>756</v>
      </c>
      <c r="C94" s="195" t="s">
        <v>754</v>
      </c>
      <c r="D94" s="200">
        <v>0</v>
      </c>
      <c r="E94" s="200">
        <v>0</v>
      </c>
      <c r="F94" s="200">
        <v>0</v>
      </c>
      <c r="G94" s="200">
        <v>0</v>
      </c>
      <c r="H94" s="398">
        <v>0</v>
      </c>
      <c r="I94" s="398">
        <v>0</v>
      </c>
      <c r="J94" s="200">
        <v>0</v>
      </c>
      <c r="K94" s="200">
        <v>0</v>
      </c>
      <c r="L94" s="200">
        <v>0</v>
      </c>
      <c r="M94" s="200">
        <v>0</v>
      </c>
      <c r="N94" s="200">
        <v>0</v>
      </c>
      <c r="O94" s="200">
        <v>0</v>
      </c>
      <c r="P94" s="200">
        <v>0</v>
      </c>
      <c r="Q94" s="200">
        <v>0</v>
      </c>
      <c r="R94" s="200">
        <v>0</v>
      </c>
      <c r="S94" s="200">
        <v>0</v>
      </c>
      <c r="T94" s="200">
        <v>0</v>
      </c>
      <c r="U94" s="200">
        <v>0</v>
      </c>
    </row>
    <row r="95" spans="1:21" ht="15" customHeight="1">
      <c r="A95" s="455"/>
      <c r="B95" s="459"/>
      <c r="C95" s="195" t="s">
        <v>374</v>
      </c>
      <c r="D95" s="201">
        <v>0</v>
      </c>
      <c r="E95" s="201">
        <v>0</v>
      </c>
      <c r="F95" s="201">
        <v>0</v>
      </c>
      <c r="G95" s="201">
        <v>0</v>
      </c>
      <c r="H95" s="399">
        <v>0</v>
      </c>
      <c r="I95" s="399">
        <v>0</v>
      </c>
      <c r="J95" s="201">
        <v>0</v>
      </c>
      <c r="K95" s="201">
        <v>0</v>
      </c>
      <c r="L95" s="201">
        <v>0</v>
      </c>
      <c r="M95" s="201">
        <v>0</v>
      </c>
      <c r="N95" s="201">
        <v>0</v>
      </c>
      <c r="O95" s="201">
        <v>0</v>
      </c>
      <c r="P95" s="201">
        <v>0</v>
      </c>
      <c r="Q95" s="201">
        <v>0</v>
      </c>
      <c r="R95" s="201">
        <v>0</v>
      </c>
      <c r="S95" s="201">
        <v>0</v>
      </c>
      <c r="T95" s="201">
        <v>0</v>
      </c>
      <c r="U95" s="201">
        <v>0</v>
      </c>
    </row>
    <row r="96" spans="1:21" ht="15" customHeight="1">
      <c r="A96" s="455" t="s">
        <v>804</v>
      </c>
      <c r="B96" s="459" t="s">
        <v>758</v>
      </c>
      <c r="C96" s="195" t="s">
        <v>754</v>
      </c>
      <c r="D96" s="200">
        <v>0</v>
      </c>
      <c r="E96" s="200">
        <v>0</v>
      </c>
      <c r="F96" s="200">
        <v>0</v>
      </c>
      <c r="G96" s="200">
        <v>0</v>
      </c>
      <c r="H96" s="398">
        <v>0</v>
      </c>
      <c r="I96" s="398">
        <v>0</v>
      </c>
      <c r="J96" s="200">
        <v>0</v>
      </c>
      <c r="K96" s="200">
        <v>0</v>
      </c>
      <c r="L96" s="200">
        <v>0</v>
      </c>
      <c r="M96" s="200">
        <v>0</v>
      </c>
      <c r="N96" s="200">
        <v>0</v>
      </c>
      <c r="O96" s="200">
        <v>0</v>
      </c>
      <c r="P96" s="200">
        <v>0</v>
      </c>
      <c r="Q96" s="200">
        <v>0</v>
      </c>
      <c r="R96" s="200">
        <v>0</v>
      </c>
      <c r="S96" s="200">
        <v>0</v>
      </c>
      <c r="T96" s="200">
        <v>0</v>
      </c>
      <c r="U96" s="200">
        <v>0</v>
      </c>
    </row>
    <row r="97" spans="1:21" ht="15" customHeight="1">
      <c r="A97" s="455"/>
      <c r="B97" s="459"/>
      <c r="C97" s="195" t="s">
        <v>374</v>
      </c>
      <c r="D97" s="201">
        <v>0</v>
      </c>
      <c r="E97" s="201">
        <v>0</v>
      </c>
      <c r="F97" s="201">
        <v>0</v>
      </c>
      <c r="G97" s="201">
        <v>0</v>
      </c>
      <c r="H97" s="399">
        <v>0</v>
      </c>
      <c r="I97" s="399">
        <v>0</v>
      </c>
      <c r="J97" s="201">
        <v>0</v>
      </c>
      <c r="K97" s="201">
        <v>0</v>
      </c>
      <c r="L97" s="201">
        <v>0</v>
      </c>
      <c r="M97" s="201">
        <v>0</v>
      </c>
      <c r="N97" s="201">
        <v>0</v>
      </c>
      <c r="O97" s="201">
        <v>0</v>
      </c>
      <c r="P97" s="201">
        <v>0</v>
      </c>
      <c r="Q97" s="201">
        <v>0</v>
      </c>
      <c r="R97" s="201">
        <v>0</v>
      </c>
      <c r="S97" s="201">
        <v>0</v>
      </c>
      <c r="T97" s="201">
        <v>0</v>
      </c>
      <c r="U97" s="201">
        <v>0</v>
      </c>
    </row>
    <row r="98" spans="1:21" ht="15" customHeight="1">
      <c r="A98" s="455" t="s">
        <v>805</v>
      </c>
      <c r="B98" s="459" t="s">
        <v>760</v>
      </c>
      <c r="C98" s="195" t="s">
        <v>754</v>
      </c>
      <c r="D98" s="200">
        <v>0</v>
      </c>
      <c r="E98" s="200">
        <v>0</v>
      </c>
      <c r="F98" s="200">
        <v>0</v>
      </c>
      <c r="G98" s="200">
        <v>0</v>
      </c>
      <c r="H98" s="398">
        <v>0</v>
      </c>
      <c r="I98" s="398">
        <v>0</v>
      </c>
      <c r="J98" s="200">
        <v>0</v>
      </c>
      <c r="K98" s="200">
        <v>0</v>
      </c>
      <c r="L98" s="200">
        <v>0</v>
      </c>
      <c r="M98" s="200">
        <v>0</v>
      </c>
      <c r="N98" s="200">
        <v>0</v>
      </c>
      <c r="O98" s="200">
        <v>0</v>
      </c>
      <c r="P98" s="200">
        <v>0</v>
      </c>
      <c r="Q98" s="200">
        <v>0</v>
      </c>
      <c r="R98" s="200">
        <v>0</v>
      </c>
      <c r="S98" s="200">
        <v>0</v>
      </c>
      <c r="T98" s="200">
        <v>0</v>
      </c>
      <c r="U98" s="200">
        <v>0</v>
      </c>
    </row>
    <row r="99" spans="1:21" ht="15" customHeight="1">
      <c r="A99" s="455"/>
      <c r="B99" s="459"/>
      <c r="C99" s="195" t="s">
        <v>374</v>
      </c>
      <c r="D99" s="201">
        <v>0</v>
      </c>
      <c r="E99" s="201">
        <v>0</v>
      </c>
      <c r="F99" s="201">
        <v>0</v>
      </c>
      <c r="G99" s="201">
        <v>0</v>
      </c>
      <c r="H99" s="399">
        <v>0</v>
      </c>
      <c r="I99" s="399">
        <v>0</v>
      </c>
      <c r="J99" s="201">
        <v>0</v>
      </c>
      <c r="K99" s="201">
        <v>0</v>
      </c>
      <c r="L99" s="201">
        <v>0</v>
      </c>
      <c r="M99" s="201">
        <v>0</v>
      </c>
      <c r="N99" s="201">
        <v>0</v>
      </c>
      <c r="O99" s="201">
        <v>0</v>
      </c>
      <c r="P99" s="201">
        <v>0</v>
      </c>
      <c r="Q99" s="201">
        <v>0</v>
      </c>
      <c r="R99" s="201">
        <v>0</v>
      </c>
      <c r="S99" s="201">
        <v>0</v>
      </c>
      <c r="T99" s="201">
        <v>0</v>
      </c>
      <c r="U99" s="201">
        <v>0</v>
      </c>
    </row>
    <row r="100" spans="1:21" ht="15" customHeight="1">
      <c r="A100" s="455" t="s">
        <v>806</v>
      </c>
      <c r="B100" s="459" t="s">
        <v>762</v>
      </c>
      <c r="C100" s="195" t="s">
        <v>754</v>
      </c>
      <c r="D100" s="200">
        <v>0</v>
      </c>
      <c r="E100" s="200">
        <v>0</v>
      </c>
      <c r="F100" s="200">
        <v>2</v>
      </c>
      <c r="G100" s="200">
        <v>1</v>
      </c>
      <c r="H100" s="398">
        <v>0</v>
      </c>
      <c r="I100" s="398">
        <v>0</v>
      </c>
      <c r="J100" s="200">
        <v>0</v>
      </c>
      <c r="K100" s="200">
        <v>0</v>
      </c>
      <c r="L100" s="200">
        <v>0</v>
      </c>
      <c r="M100" s="200">
        <v>0</v>
      </c>
      <c r="N100" s="200">
        <v>0</v>
      </c>
      <c r="O100" s="200">
        <v>0</v>
      </c>
      <c r="P100" s="200">
        <v>0</v>
      </c>
      <c r="Q100" s="200">
        <v>0</v>
      </c>
      <c r="R100" s="200">
        <v>0</v>
      </c>
      <c r="S100" s="200">
        <v>0</v>
      </c>
      <c r="T100" s="200">
        <v>0</v>
      </c>
      <c r="U100" s="200">
        <v>0</v>
      </c>
    </row>
    <row r="101" spans="1:21" ht="15" customHeight="1">
      <c r="A101" s="455"/>
      <c r="B101" s="459"/>
      <c r="C101" s="195" t="s">
        <v>374</v>
      </c>
      <c r="D101" s="201">
        <v>0</v>
      </c>
      <c r="E101" s="201">
        <v>0</v>
      </c>
      <c r="F101" s="201">
        <v>0.23</v>
      </c>
      <c r="G101" s="201">
        <v>0.08</v>
      </c>
      <c r="H101" s="399">
        <v>0</v>
      </c>
      <c r="I101" s="399">
        <v>0</v>
      </c>
      <c r="J101" s="201">
        <v>0</v>
      </c>
      <c r="K101" s="201">
        <v>0</v>
      </c>
      <c r="L101" s="201">
        <v>0</v>
      </c>
      <c r="M101" s="201">
        <v>0</v>
      </c>
      <c r="N101" s="201">
        <v>0</v>
      </c>
      <c r="O101" s="201">
        <v>0</v>
      </c>
      <c r="P101" s="201">
        <v>0</v>
      </c>
      <c r="Q101" s="201">
        <v>0</v>
      </c>
      <c r="R101" s="201">
        <v>0</v>
      </c>
      <c r="S101" s="201">
        <v>0</v>
      </c>
      <c r="T101" s="201">
        <v>0</v>
      </c>
      <c r="U101" s="201">
        <v>0</v>
      </c>
    </row>
    <row r="102" spans="1:21" ht="15" customHeight="1">
      <c r="A102" s="448" t="s">
        <v>807</v>
      </c>
      <c r="B102" s="460" t="s">
        <v>770</v>
      </c>
      <c r="C102" s="203" t="s">
        <v>754</v>
      </c>
      <c r="D102" s="204">
        <v>2</v>
      </c>
      <c r="E102" s="204">
        <v>6</v>
      </c>
      <c r="F102" s="204">
        <v>7</v>
      </c>
      <c r="G102" s="204">
        <v>5</v>
      </c>
      <c r="H102" s="400">
        <v>7</v>
      </c>
      <c r="I102" s="400">
        <v>7</v>
      </c>
      <c r="J102" s="200">
        <v>0</v>
      </c>
      <c r="K102" s="200">
        <v>0</v>
      </c>
      <c r="L102" s="200">
        <v>0</v>
      </c>
      <c r="M102" s="200">
        <v>0</v>
      </c>
      <c r="N102" s="200">
        <v>0</v>
      </c>
      <c r="O102" s="200">
        <v>0</v>
      </c>
      <c r="P102" s="200">
        <v>0</v>
      </c>
      <c r="Q102" s="200">
        <v>0</v>
      </c>
      <c r="R102" s="200">
        <v>0</v>
      </c>
      <c r="S102" s="200">
        <v>0</v>
      </c>
      <c r="T102" s="200">
        <v>0</v>
      </c>
      <c r="U102" s="200">
        <v>0</v>
      </c>
    </row>
    <row r="103" spans="1:21" ht="15" customHeight="1">
      <c r="A103" s="448"/>
      <c r="B103" s="460"/>
      <c r="C103" s="203" t="s">
        <v>374</v>
      </c>
      <c r="D103" s="205">
        <v>0.13</v>
      </c>
      <c r="E103" s="205">
        <v>0.5</v>
      </c>
      <c r="F103" s="205">
        <v>0.51</v>
      </c>
      <c r="G103" s="205">
        <v>0.38</v>
      </c>
      <c r="H103" s="401">
        <v>0.46</v>
      </c>
      <c r="I103" s="401">
        <v>0.46</v>
      </c>
      <c r="J103" s="201">
        <v>0</v>
      </c>
      <c r="K103" s="201">
        <v>0</v>
      </c>
      <c r="L103" s="201">
        <v>0</v>
      </c>
      <c r="M103" s="201">
        <v>0</v>
      </c>
      <c r="N103" s="201">
        <v>0</v>
      </c>
      <c r="O103" s="201">
        <v>0</v>
      </c>
      <c r="P103" s="201">
        <v>0</v>
      </c>
      <c r="Q103" s="201">
        <v>0</v>
      </c>
      <c r="R103" s="201">
        <v>0</v>
      </c>
      <c r="S103" s="201">
        <v>0</v>
      </c>
      <c r="T103" s="201">
        <v>0</v>
      </c>
      <c r="U103" s="201">
        <v>0</v>
      </c>
    </row>
    <row r="104" spans="1:21" ht="15" customHeight="1">
      <c r="A104" s="455" t="s">
        <v>808</v>
      </c>
      <c r="B104" s="459" t="s">
        <v>756</v>
      </c>
      <c r="C104" s="195" t="s">
        <v>754</v>
      </c>
      <c r="D104" s="200">
        <v>0</v>
      </c>
      <c r="E104" s="200">
        <v>0</v>
      </c>
      <c r="F104" s="200">
        <v>0</v>
      </c>
      <c r="G104" s="200">
        <v>0</v>
      </c>
      <c r="H104" s="398">
        <v>0</v>
      </c>
      <c r="I104" s="398">
        <v>0</v>
      </c>
      <c r="J104" s="200">
        <v>0</v>
      </c>
      <c r="K104" s="200">
        <v>0</v>
      </c>
      <c r="L104" s="200">
        <v>0</v>
      </c>
      <c r="M104" s="200">
        <v>0</v>
      </c>
      <c r="N104" s="200">
        <v>0</v>
      </c>
      <c r="O104" s="200">
        <v>0</v>
      </c>
      <c r="P104" s="200">
        <v>0</v>
      </c>
      <c r="Q104" s="200">
        <v>0</v>
      </c>
      <c r="R104" s="200">
        <v>0</v>
      </c>
      <c r="S104" s="200">
        <v>0</v>
      </c>
      <c r="T104" s="200">
        <v>0</v>
      </c>
      <c r="U104" s="200">
        <v>0</v>
      </c>
    </row>
    <row r="105" spans="1:21" ht="15" customHeight="1">
      <c r="A105" s="455"/>
      <c r="B105" s="459"/>
      <c r="C105" s="195" t="s">
        <v>374</v>
      </c>
      <c r="D105" s="201">
        <v>0</v>
      </c>
      <c r="E105" s="201">
        <v>0</v>
      </c>
      <c r="F105" s="201">
        <v>0</v>
      </c>
      <c r="G105" s="201">
        <v>0</v>
      </c>
      <c r="H105" s="399">
        <v>0</v>
      </c>
      <c r="I105" s="399">
        <v>0</v>
      </c>
      <c r="J105" s="201">
        <v>0</v>
      </c>
      <c r="K105" s="201">
        <v>0</v>
      </c>
      <c r="L105" s="201">
        <v>0</v>
      </c>
      <c r="M105" s="201">
        <v>0</v>
      </c>
      <c r="N105" s="201">
        <v>0</v>
      </c>
      <c r="O105" s="201">
        <v>0</v>
      </c>
      <c r="P105" s="201">
        <v>0</v>
      </c>
      <c r="Q105" s="201">
        <v>0</v>
      </c>
      <c r="R105" s="201">
        <v>0</v>
      </c>
      <c r="S105" s="201">
        <v>0</v>
      </c>
      <c r="T105" s="201">
        <v>0</v>
      </c>
      <c r="U105" s="201">
        <v>0</v>
      </c>
    </row>
    <row r="106" spans="1:21" ht="15" customHeight="1">
      <c r="A106" s="455" t="s">
        <v>809</v>
      </c>
      <c r="B106" s="459" t="s">
        <v>758</v>
      </c>
      <c r="C106" s="195" t="s">
        <v>754</v>
      </c>
      <c r="D106" s="200">
        <v>0</v>
      </c>
      <c r="E106" s="200">
        <v>0</v>
      </c>
      <c r="F106" s="200">
        <v>1</v>
      </c>
      <c r="G106" s="200">
        <v>0.33</v>
      </c>
      <c r="H106" s="398">
        <v>0</v>
      </c>
      <c r="I106" s="398">
        <v>0</v>
      </c>
      <c r="J106" s="200">
        <v>0</v>
      </c>
      <c r="K106" s="200">
        <v>0</v>
      </c>
      <c r="L106" s="200">
        <v>0</v>
      </c>
      <c r="M106" s="200">
        <v>0</v>
      </c>
      <c r="N106" s="200">
        <v>0</v>
      </c>
      <c r="O106" s="200">
        <v>0</v>
      </c>
      <c r="P106" s="200">
        <v>0</v>
      </c>
      <c r="Q106" s="200">
        <v>0</v>
      </c>
      <c r="R106" s="200">
        <v>0</v>
      </c>
      <c r="S106" s="200">
        <v>0</v>
      </c>
      <c r="T106" s="200">
        <v>0</v>
      </c>
      <c r="U106" s="200">
        <v>0</v>
      </c>
    </row>
    <row r="107" spans="1:21" ht="15" customHeight="1">
      <c r="A107" s="455"/>
      <c r="B107" s="459"/>
      <c r="C107" s="195" t="s">
        <v>374</v>
      </c>
      <c r="D107" s="201">
        <v>0</v>
      </c>
      <c r="E107" s="201">
        <v>0</v>
      </c>
      <c r="F107" s="201">
        <v>0.05</v>
      </c>
      <c r="G107" s="201">
        <v>0.017</v>
      </c>
      <c r="H107" s="399">
        <v>0</v>
      </c>
      <c r="I107" s="399">
        <v>0</v>
      </c>
      <c r="J107" s="201">
        <v>0</v>
      </c>
      <c r="K107" s="201">
        <v>0</v>
      </c>
      <c r="L107" s="201">
        <v>0</v>
      </c>
      <c r="M107" s="201">
        <v>0</v>
      </c>
      <c r="N107" s="201">
        <v>0</v>
      </c>
      <c r="O107" s="201">
        <v>0</v>
      </c>
      <c r="P107" s="201">
        <v>0</v>
      </c>
      <c r="Q107" s="201">
        <v>0</v>
      </c>
      <c r="R107" s="201">
        <v>0</v>
      </c>
      <c r="S107" s="201">
        <v>0</v>
      </c>
      <c r="T107" s="201">
        <v>0</v>
      </c>
      <c r="U107" s="201">
        <v>0</v>
      </c>
    </row>
    <row r="108" spans="1:21" ht="15" customHeight="1">
      <c r="A108" s="455" t="s">
        <v>810</v>
      </c>
      <c r="B108" s="459" t="s">
        <v>760</v>
      </c>
      <c r="C108" s="195" t="s">
        <v>754</v>
      </c>
      <c r="D108" s="200">
        <v>2</v>
      </c>
      <c r="E108" s="200">
        <v>6</v>
      </c>
      <c r="F108" s="200">
        <v>0</v>
      </c>
      <c r="G108" s="200">
        <v>3</v>
      </c>
      <c r="H108" s="398">
        <v>0</v>
      </c>
      <c r="I108" s="398">
        <v>0</v>
      </c>
      <c r="J108" s="200">
        <v>0</v>
      </c>
      <c r="K108" s="200">
        <v>0</v>
      </c>
      <c r="L108" s="200">
        <v>0</v>
      </c>
      <c r="M108" s="200">
        <v>0</v>
      </c>
      <c r="N108" s="200">
        <v>0</v>
      </c>
      <c r="O108" s="200">
        <v>0</v>
      </c>
      <c r="P108" s="200">
        <v>0</v>
      </c>
      <c r="Q108" s="200">
        <v>0</v>
      </c>
      <c r="R108" s="200">
        <v>0</v>
      </c>
      <c r="S108" s="200">
        <v>0</v>
      </c>
      <c r="T108" s="200">
        <v>0</v>
      </c>
      <c r="U108" s="200">
        <v>0</v>
      </c>
    </row>
    <row r="109" spans="1:21" ht="15" customHeight="1">
      <c r="A109" s="455"/>
      <c r="B109" s="459"/>
      <c r="C109" s="195" t="s">
        <v>374</v>
      </c>
      <c r="D109" s="201">
        <v>0.13</v>
      </c>
      <c r="E109" s="201">
        <v>0.5</v>
      </c>
      <c r="F109" s="201">
        <v>0</v>
      </c>
      <c r="G109" s="201">
        <v>0.21</v>
      </c>
      <c r="H109" s="399">
        <v>0</v>
      </c>
      <c r="I109" s="399">
        <v>0</v>
      </c>
      <c r="J109" s="201">
        <v>0</v>
      </c>
      <c r="K109" s="201">
        <v>0</v>
      </c>
      <c r="L109" s="201">
        <v>0</v>
      </c>
      <c r="M109" s="201">
        <v>0</v>
      </c>
      <c r="N109" s="201">
        <v>0</v>
      </c>
      <c r="O109" s="201">
        <v>0</v>
      </c>
      <c r="P109" s="201">
        <v>0</v>
      </c>
      <c r="Q109" s="201">
        <v>0</v>
      </c>
      <c r="R109" s="201">
        <v>0</v>
      </c>
      <c r="S109" s="201">
        <v>0</v>
      </c>
      <c r="T109" s="201">
        <v>0</v>
      </c>
      <c r="U109" s="201">
        <v>0</v>
      </c>
    </row>
    <row r="110" spans="1:21" ht="15" customHeight="1">
      <c r="A110" s="455" t="s">
        <v>811</v>
      </c>
      <c r="B110" s="459" t="s">
        <v>762</v>
      </c>
      <c r="C110" s="195" t="s">
        <v>754</v>
      </c>
      <c r="D110" s="200">
        <v>0</v>
      </c>
      <c r="E110" s="200">
        <v>0</v>
      </c>
      <c r="F110" s="200">
        <v>6</v>
      </c>
      <c r="G110" s="200">
        <v>2</v>
      </c>
      <c r="H110" s="398">
        <v>7</v>
      </c>
      <c r="I110" s="398">
        <v>7</v>
      </c>
      <c r="J110" s="200">
        <v>0</v>
      </c>
      <c r="K110" s="200">
        <v>0</v>
      </c>
      <c r="L110" s="200">
        <v>0</v>
      </c>
      <c r="M110" s="200">
        <v>0</v>
      </c>
      <c r="N110" s="200">
        <v>0</v>
      </c>
      <c r="O110" s="200">
        <v>0</v>
      </c>
      <c r="P110" s="200">
        <v>0</v>
      </c>
      <c r="Q110" s="200">
        <v>0</v>
      </c>
      <c r="R110" s="200">
        <v>0</v>
      </c>
      <c r="S110" s="200">
        <v>0</v>
      </c>
      <c r="T110" s="200">
        <v>0</v>
      </c>
      <c r="U110" s="200">
        <v>0</v>
      </c>
    </row>
    <row r="111" spans="1:21" ht="15" customHeight="1">
      <c r="A111" s="455"/>
      <c r="B111" s="459"/>
      <c r="C111" s="195" t="s">
        <v>374</v>
      </c>
      <c r="D111" s="201">
        <v>0</v>
      </c>
      <c r="E111" s="201">
        <v>0</v>
      </c>
      <c r="F111" s="201">
        <v>0.46</v>
      </c>
      <c r="G111" s="201">
        <v>0.153</v>
      </c>
      <c r="H111" s="399">
        <v>0.456</v>
      </c>
      <c r="I111" s="399">
        <v>0.456</v>
      </c>
      <c r="J111" s="201">
        <v>0</v>
      </c>
      <c r="K111" s="201">
        <v>0</v>
      </c>
      <c r="L111" s="201">
        <v>0</v>
      </c>
      <c r="M111" s="201">
        <v>0</v>
      </c>
      <c r="N111" s="201">
        <v>0</v>
      </c>
      <c r="O111" s="201">
        <v>0</v>
      </c>
      <c r="P111" s="201">
        <v>0</v>
      </c>
      <c r="Q111" s="201">
        <v>0</v>
      </c>
      <c r="R111" s="201">
        <v>0</v>
      </c>
      <c r="S111" s="201">
        <v>0</v>
      </c>
      <c r="T111" s="201">
        <v>0</v>
      </c>
      <c r="U111" s="201">
        <v>0</v>
      </c>
    </row>
    <row r="112" spans="1:21" ht="31.5">
      <c r="A112" s="190" t="s">
        <v>812</v>
      </c>
      <c r="B112" s="199" t="s">
        <v>776</v>
      </c>
      <c r="C112" s="195" t="s">
        <v>777</v>
      </c>
      <c r="D112" s="200">
        <v>0</v>
      </c>
      <c r="E112" s="200">
        <v>0</v>
      </c>
      <c r="F112" s="200">
        <v>0</v>
      </c>
      <c r="G112" s="200">
        <v>0</v>
      </c>
      <c r="H112" s="398">
        <v>0</v>
      </c>
      <c r="I112" s="398">
        <v>0</v>
      </c>
      <c r="J112" s="200">
        <v>0</v>
      </c>
      <c r="K112" s="200">
        <v>0</v>
      </c>
      <c r="L112" s="200">
        <v>0</v>
      </c>
      <c r="M112" s="200">
        <v>0</v>
      </c>
      <c r="N112" s="200">
        <v>0</v>
      </c>
      <c r="O112" s="200">
        <v>0</v>
      </c>
      <c r="P112" s="200">
        <v>0</v>
      </c>
      <c r="Q112" s="200">
        <v>0</v>
      </c>
      <c r="R112" s="200">
        <v>0</v>
      </c>
      <c r="S112" s="200">
        <v>0</v>
      </c>
      <c r="T112" s="200">
        <v>0</v>
      </c>
      <c r="U112" s="200">
        <v>0</v>
      </c>
    </row>
    <row r="113" spans="1:21" ht="25.5">
      <c r="A113" s="190" t="s">
        <v>813</v>
      </c>
      <c r="B113" s="199" t="s">
        <v>779</v>
      </c>
      <c r="C113" s="195" t="s">
        <v>777</v>
      </c>
      <c r="D113" s="201">
        <v>0</v>
      </c>
      <c r="E113" s="201">
        <v>0</v>
      </c>
      <c r="F113" s="201">
        <v>0</v>
      </c>
      <c r="G113" s="201">
        <v>0</v>
      </c>
      <c r="H113" s="399">
        <v>0</v>
      </c>
      <c r="I113" s="399">
        <v>0</v>
      </c>
      <c r="J113" s="201">
        <v>0</v>
      </c>
      <c r="K113" s="201">
        <v>0</v>
      </c>
      <c r="L113" s="201">
        <v>0</v>
      </c>
      <c r="M113" s="201">
        <v>0</v>
      </c>
      <c r="N113" s="201">
        <v>0</v>
      </c>
      <c r="O113" s="201">
        <v>0</v>
      </c>
      <c r="P113" s="201">
        <v>0</v>
      </c>
      <c r="Q113" s="201">
        <v>0</v>
      </c>
      <c r="R113" s="201">
        <v>0</v>
      </c>
      <c r="S113" s="201">
        <v>0</v>
      </c>
      <c r="T113" s="201">
        <v>0</v>
      </c>
      <c r="U113" s="201">
        <v>0</v>
      </c>
    </row>
    <row r="114" spans="1:21" ht="25.5">
      <c r="A114" s="190" t="s">
        <v>814</v>
      </c>
      <c r="B114" s="199" t="s">
        <v>781</v>
      </c>
      <c r="C114" s="195" t="s">
        <v>777</v>
      </c>
      <c r="D114" s="200">
        <v>0</v>
      </c>
      <c r="E114" s="200">
        <v>0</v>
      </c>
      <c r="F114" s="200">
        <v>0</v>
      </c>
      <c r="G114" s="200">
        <v>0</v>
      </c>
      <c r="H114" s="398">
        <v>0</v>
      </c>
      <c r="I114" s="398">
        <v>0</v>
      </c>
      <c r="J114" s="200">
        <v>0</v>
      </c>
      <c r="K114" s="200">
        <v>0</v>
      </c>
      <c r="L114" s="200">
        <v>0</v>
      </c>
      <c r="M114" s="200">
        <v>0</v>
      </c>
      <c r="N114" s="200">
        <v>0</v>
      </c>
      <c r="O114" s="200">
        <v>0</v>
      </c>
      <c r="P114" s="200">
        <v>0</v>
      </c>
      <c r="Q114" s="200">
        <v>0</v>
      </c>
      <c r="R114" s="200">
        <v>0</v>
      </c>
      <c r="S114" s="200">
        <v>0</v>
      </c>
      <c r="T114" s="200">
        <v>0</v>
      </c>
      <c r="U114" s="200">
        <v>0</v>
      </c>
    </row>
    <row r="115" spans="1:21" ht="25.5">
      <c r="A115" s="190" t="s">
        <v>815</v>
      </c>
      <c r="B115" s="199" t="s">
        <v>783</v>
      </c>
      <c r="C115" s="195" t="s">
        <v>777</v>
      </c>
      <c r="D115" s="201">
        <v>0</v>
      </c>
      <c r="E115" s="201">
        <v>0</v>
      </c>
      <c r="F115" s="201">
        <v>0</v>
      </c>
      <c r="G115" s="201">
        <v>0</v>
      </c>
      <c r="H115" s="399">
        <v>0</v>
      </c>
      <c r="I115" s="399">
        <v>0</v>
      </c>
      <c r="J115" s="201">
        <v>0</v>
      </c>
      <c r="K115" s="201">
        <v>0</v>
      </c>
      <c r="L115" s="201">
        <v>0</v>
      </c>
      <c r="M115" s="201">
        <v>0</v>
      </c>
      <c r="N115" s="201">
        <v>0</v>
      </c>
      <c r="O115" s="201">
        <v>0</v>
      </c>
      <c r="P115" s="201">
        <v>0</v>
      </c>
      <c r="Q115" s="201">
        <v>0</v>
      </c>
      <c r="R115" s="201">
        <v>0</v>
      </c>
      <c r="S115" s="201">
        <v>0</v>
      </c>
      <c r="T115" s="201">
        <v>0</v>
      </c>
      <c r="U115" s="201">
        <v>0</v>
      </c>
    </row>
    <row r="116" spans="1:21" ht="25.5">
      <c r="A116" s="190" t="s">
        <v>816</v>
      </c>
      <c r="B116" s="199" t="s">
        <v>785</v>
      </c>
      <c r="C116" s="195" t="s">
        <v>777</v>
      </c>
      <c r="D116" s="200">
        <v>0</v>
      </c>
      <c r="E116" s="200">
        <v>0</v>
      </c>
      <c r="F116" s="200">
        <v>0</v>
      </c>
      <c r="G116" s="200">
        <v>0</v>
      </c>
      <c r="H116" s="398">
        <v>0</v>
      </c>
      <c r="I116" s="398">
        <v>0</v>
      </c>
      <c r="J116" s="200">
        <v>0</v>
      </c>
      <c r="K116" s="200">
        <v>0</v>
      </c>
      <c r="L116" s="200">
        <v>0</v>
      </c>
      <c r="M116" s="200">
        <v>0</v>
      </c>
      <c r="N116" s="200">
        <v>0</v>
      </c>
      <c r="O116" s="200">
        <v>0</v>
      </c>
      <c r="P116" s="200">
        <v>0</v>
      </c>
      <c r="Q116" s="200">
        <v>0</v>
      </c>
      <c r="R116" s="200">
        <v>0</v>
      </c>
      <c r="S116" s="200">
        <v>0</v>
      </c>
      <c r="T116" s="200">
        <v>0</v>
      </c>
      <c r="U116" s="200">
        <v>0</v>
      </c>
    </row>
    <row r="117" spans="1:21" ht="15" customHeight="1">
      <c r="A117" s="455" t="s">
        <v>817</v>
      </c>
      <c r="B117" s="459" t="s">
        <v>787</v>
      </c>
      <c r="C117" s="195" t="s">
        <v>374</v>
      </c>
      <c r="D117" s="201">
        <v>0</v>
      </c>
      <c r="E117" s="201">
        <v>0</v>
      </c>
      <c r="F117" s="201">
        <v>0</v>
      </c>
      <c r="G117" s="201">
        <v>0</v>
      </c>
      <c r="H117" s="399">
        <v>0</v>
      </c>
      <c r="I117" s="399">
        <v>0</v>
      </c>
      <c r="J117" s="201">
        <v>0</v>
      </c>
      <c r="K117" s="201">
        <v>0</v>
      </c>
      <c r="L117" s="201">
        <v>0</v>
      </c>
      <c r="M117" s="201">
        <v>0</v>
      </c>
      <c r="N117" s="201">
        <v>0</v>
      </c>
      <c r="O117" s="201">
        <v>0</v>
      </c>
      <c r="P117" s="201">
        <v>0</v>
      </c>
      <c r="Q117" s="201">
        <v>0</v>
      </c>
      <c r="R117" s="201">
        <v>0</v>
      </c>
      <c r="S117" s="201">
        <v>0</v>
      </c>
      <c r="T117" s="201">
        <v>0</v>
      </c>
      <c r="U117" s="201">
        <v>0</v>
      </c>
    </row>
    <row r="118" spans="1:21" ht="15" customHeight="1">
      <c r="A118" s="455"/>
      <c r="B118" s="459"/>
      <c r="C118" s="195" t="s">
        <v>788</v>
      </c>
      <c r="D118" s="200">
        <v>0</v>
      </c>
      <c r="E118" s="200">
        <v>0</v>
      </c>
      <c r="F118" s="200">
        <v>0</v>
      </c>
      <c r="G118" s="200">
        <v>0</v>
      </c>
      <c r="H118" s="398">
        <v>0</v>
      </c>
      <c r="I118" s="398">
        <v>0</v>
      </c>
      <c r="J118" s="200">
        <v>0</v>
      </c>
      <c r="K118" s="200">
        <v>0</v>
      </c>
      <c r="L118" s="200">
        <v>0</v>
      </c>
      <c r="M118" s="200">
        <v>0</v>
      </c>
      <c r="N118" s="200">
        <v>0</v>
      </c>
      <c r="O118" s="200">
        <v>0</v>
      </c>
      <c r="P118" s="200">
        <v>0</v>
      </c>
      <c r="Q118" s="200">
        <v>0</v>
      </c>
      <c r="R118" s="200">
        <v>0</v>
      </c>
      <c r="S118" s="200">
        <v>0</v>
      </c>
      <c r="T118" s="200">
        <v>0</v>
      </c>
      <c r="U118" s="200">
        <v>0</v>
      </c>
    </row>
    <row r="119" spans="1:21" ht="15" customHeight="1">
      <c r="A119" s="455"/>
      <c r="B119" s="459"/>
      <c r="C119" s="195" t="s">
        <v>789</v>
      </c>
      <c r="D119" s="201">
        <v>0</v>
      </c>
      <c r="E119" s="201">
        <v>0</v>
      </c>
      <c r="F119" s="201">
        <v>0</v>
      </c>
      <c r="G119" s="201">
        <v>0</v>
      </c>
      <c r="H119" s="399">
        <v>0</v>
      </c>
      <c r="I119" s="399">
        <v>0</v>
      </c>
      <c r="J119" s="201">
        <v>0</v>
      </c>
      <c r="K119" s="201">
        <v>0</v>
      </c>
      <c r="L119" s="201">
        <v>0</v>
      </c>
      <c r="M119" s="201">
        <v>0</v>
      </c>
      <c r="N119" s="201">
        <v>0</v>
      </c>
      <c r="O119" s="201">
        <v>0</v>
      </c>
      <c r="P119" s="201">
        <v>0</v>
      </c>
      <c r="Q119" s="201">
        <v>0</v>
      </c>
      <c r="R119" s="201">
        <v>0</v>
      </c>
      <c r="S119" s="201">
        <v>0</v>
      </c>
      <c r="T119" s="201">
        <v>0</v>
      </c>
      <c r="U119" s="201">
        <v>0</v>
      </c>
    </row>
    <row r="120" spans="1:21" ht="15" customHeight="1">
      <c r="A120" s="455"/>
      <c r="B120" s="459"/>
      <c r="C120" s="195" t="s">
        <v>375</v>
      </c>
      <c r="D120" s="200">
        <v>0</v>
      </c>
      <c r="E120" s="200">
        <v>0</v>
      </c>
      <c r="F120" s="200">
        <v>0</v>
      </c>
      <c r="G120" s="200">
        <v>0</v>
      </c>
      <c r="H120" s="398">
        <v>0</v>
      </c>
      <c r="I120" s="398">
        <v>0</v>
      </c>
      <c r="J120" s="200">
        <v>0</v>
      </c>
      <c r="K120" s="200">
        <v>0</v>
      </c>
      <c r="L120" s="200">
        <v>0</v>
      </c>
      <c r="M120" s="200">
        <v>0</v>
      </c>
      <c r="N120" s="200">
        <v>0</v>
      </c>
      <c r="O120" s="200">
        <v>0</v>
      </c>
      <c r="P120" s="200">
        <v>0</v>
      </c>
      <c r="Q120" s="200">
        <v>0</v>
      </c>
      <c r="R120" s="200">
        <v>0</v>
      </c>
      <c r="S120" s="200">
        <v>0</v>
      </c>
      <c r="T120" s="200">
        <v>0</v>
      </c>
      <c r="U120" s="200">
        <v>0</v>
      </c>
    </row>
    <row r="121" spans="1:21" ht="15" customHeight="1">
      <c r="A121" s="455" t="s">
        <v>818</v>
      </c>
      <c r="B121" s="459" t="s">
        <v>758</v>
      </c>
      <c r="C121" s="195" t="s">
        <v>374</v>
      </c>
      <c r="D121" s="201">
        <v>0</v>
      </c>
      <c r="E121" s="201">
        <v>0</v>
      </c>
      <c r="F121" s="201">
        <v>0</v>
      </c>
      <c r="G121" s="201">
        <v>0</v>
      </c>
      <c r="H121" s="399">
        <v>0</v>
      </c>
      <c r="I121" s="399">
        <v>0</v>
      </c>
      <c r="J121" s="201">
        <v>0</v>
      </c>
      <c r="K121" s="201">
        <v>0</v>
      </c>
      <c r="L121" s="201">
        <v>0</v>
      </c>
      <c r="M121" s="201">
        <v>0</v>
      </c>
      <c r="N121" s="201">
        <v>0</v>
      </c>
      <c r="O121" s="201">
        <v>0</v>
      </c>
      <c r="P121" s="201">
        <v>0</v>
      </c>
      <c r="Q121" s="201">
        <v>0</v>
      </c>
      <c r="R121" s="201">
        <v>0</v>
      </c>
      <c r="S121" s="201">
        <v>0</v>
      </c>
      <c r="T121" s="201">
        <v>0</v>
      </c>
      <c r="U121" s="201">
        <v>0</v>
      </c>
    </row>
    <row r="122" spans="1:21" ht="15" customHeight="1">
      <c r="A122" s="455"/>
      <c r="B122" s="459"/>
      <c r="C122" s="195" t="s">
        <v>788</v>
      </c>
      <c r="D122" s="200">
        <v>0</v>
      </c>
      <c r="E122" s="200">
        <v>0</v>
      </c>
      <c r="F122" s="200">
        <v>0</v>
      </c>
      <c r="G122" s="200">
        <v>0</v>
      </c>
      <c r="H122" s="398">
        <v>0</v>
      </c>
      <c r="I122" s="398">
        <v>0</v>
      </c>
      <c r="J122" s="200">
        <v>0</v>
      </c>
      <c r="K122" s="200">
        <v>0</v>
      </c>
      <c r="L122" s="200">
        <v>0</v>
      </c>
      <c r="M122" s="200">
        <v>0</v>
      </c>
      <c r="N122" s="200">
        <v>0</v>
      </c>
      <c r="O122" s="200">
        <v>0</v>
      </c>
      <c r="P122" s="200">
        <v>0</v>
      </c>
      <c r="Q122" s="200">
        <v>0</v>
      </c>
      <c r="R122" s="200">
        <v>0</v>
      </c>
      <c r="S122" s="200">
        <v>0</v>
      </c>
      <c r="T122" s="200">
        <v>0</v>
      </c>
      <c r="U122" s="200">
        <v>0</v>
      </c>
    </row>
    <row r="123" spans="1:21" ht="15" customHeight="1">
      <c r="A123" s="455"/>
      <c r="B123" s="459"/>
      <c r="C123" s="195" t="s">
        <v>789</v>
      </c>
      <c r="D123" s="201">
        <v>0</v>
      </c>
      <c r="E123" s="201">
        <v>0</v>
      </c>
      <c r="F123" s="201">
        <v>0</v>
      </c>
      <c r="G123" s="201">
        <v>0</v>
      </c>
      <c r="H123" s="399">
        <v>0</v>
      </c>
      <c r="I123" s="399">
        <v>0</v>
      </c>
      <c r="J123" s="201">
        <v>0</v>
      </c>
      <c r="K123" s="201">
        <v>0</v>
      </c>
      <c r="L123" s="201">
        <v>0</v>
      </c>
      <c r="M123" s="201">
        <v>0</v>
      </c>
      <c r="N123" s="201">
        <v>0</v>
      </c>
      <c r="O123" s="201">
        <v>0</v>
      </c>
      <c r="P123" s="201">
        <v>0</v>
      </c>
      <c r="Q123" s="201">
        <v>0</v>
      </c>
      <c r="R123" s="201">
        <v>0</v>
      </c>
      <c r="S123" s="201">
        <v>0</v>
      </c>
      <c r="T123" s="201">
        <v>0</v>
      </c>
      <c r="U123" s="201">
        <v>0</v>
      </c>
    </row>
    <row r="124" spans="1:21" ht="15" customHeight="1">
      <c r="A124" s="455"/>
      <c r="B124" s="459"/>
      <c r="C124" s="195" t="s">
        <v>375</v>
      </c>
      <c r="D124" s="200">
        <v>0</v>
      </c>
      <c r="E124" s="200">
        <v>0</v>
      </c>
      <c r="F124" s="200">
        <v>0</v>
      </c>
      <c r="G124" s="200">
        <v>0</v>
      </c>
      <c r="H124" s="398">
        <v>0</v>
      </c>
      <c r="I124" s="398">
        <v>0</v>
      </c>
      <c r="J124" s="200">
        <v>0</v>
      </c>
      <c r="K124" s="200">
        <v>0</v>
      </c>
      <c r="L124" s="200">
        <v>0</v>
      </c>
      <c r="M124" s="200">
        <v>0</v>
      </c>
      <c r="N124" s="200">
        <v>0</v>
      </c>
      <c r="O124" s="200">
        <v>0</v>
      </c>
      <c r="P124" s="200">
        <v>0</v>
      </c>
      <c r="Q124" s="200">
        <v>0</v>
      </c>
      <c r="R124" s="200">
        <v>0</v>
      </c>
      <c r="S124" s="200">
        <v>0</v>
      </c>
      <c r="T124" s="200">
        <v>0</v>
      </c>
      <c r="U124" s="200">
        <v>0</v>
      </c>
    </row>
    <row r="125" spans="1:21" ht="15" customHeight="1">
      <c r="A125" s="455" t="s">
        <v>819</v>
      </c>
      <c r="B125" s="459" t="s">
        <v>760</v>
      </c>
      <c r="C125" s="195" t="s">
        <v>374</v>
      </c>
      <c r="D125" s="201">
        <v>0</v>
      </c>
      <c r="E125" s="201">
        <v>0</v>
      </c>
      <c r="F125" s="201">
        <v>0</v>
      </c>
      <c r="G125" s="201">
        <v>0</v>
      </c>
      <c r="H125" s="399">
        <v>0</v>
      </c>
      <c r="I125" s="399">
        <v>0</v>
      </c>
      <c r="J125" s="201">
        <v>0</v>
      </c>
      <c r="K125" s="201">
        <v>0</v>
      </c>
      <c r="L125" s="201">
        <v>0</v>
      </c>
      <c r="M125" s="201">
        <v>0</v>
      </c>
      <c r="N125" s="201">
        <v>0</v>
      </c>
      <c r="O125" s="201">
        <v>0</v>
      </c>
      <c r="P125" s="201">
        <v>0</v>
      </c>
      <c r="Q125" s="201">
        <v>0</v>
      </c>
      <c r="R125" s="201">
        <v>0</v>
      </c>
      <c r="S125" s="201">
        <v>0</v>
      </c>
      <c r="T125" s="201">
        <v>0</v>
      </c>
      <c r="U125" s="201">
        <v>0</v>
      </c>
    </row>
    <row r="126" spans="1:21" ht="15" customHeight="1">
      <c r="A126" s="455"/>
      <c r="B126" s="459"/>
      <c r="C126" s="195" t="s">
        <v>788</v>
      </c>
      <c r="D126" s="200">
        <v>0</v>
      </c>
      <c r="E126" s="200">
        <v>0</v>
      </c>
      <c r="F126" s="200">
        <v>0</v>
      </c>
      <c r="G126" s="200">
        <v>0</v>
      </c>
      <c r="H126" s="398">
        <v>0</v>
      </c>
      <c r="I126" s="398">
        <v>0</v>
      </c>
      <c r="J126" s="200">
        <v>0</v>
      </c>
      <c r="K126" s="200">
        <v>0</v>
      </c>
      <c r="L126" s="200">
        <v>0</v>
      </c>
      <c r="M126" s="200">
        <v>0</v>
      </c>
      <c r="N126" s="200">
        <v>0</v>
      </c>
      <c r="O126" s="200">
        <v>0</v>
      </c>
      <c r="P126" s="200">
        <v>0</v>
      </c>
      <c r="Q126" s="200">
        <v>0</v>
      </c>
      <c r="R126" s="200">
        <v>0</v>
      </c>
      <c r="S126" s="200">
        <v>0</v>
      </c>
      <c r="T126" s="200">
        <v>0</v>
      </c>
      <c r="U126" s="200">
        <v>0</v>
      </c>
    </row>
    <row r="127" spans="1:21" ht="15" customHeight="1">
      <c r="A127" s="455"/>
      <c r="B127" s="459"/>
      <c r="C127" s="195" t="s">
        <v>789</v>
      </c>
      <c r="D127" s="201">
        <v>0</v>
      </c>
      <c r="E127" s="201">
        <v>0</v>
      </c>
      <c r="F127" s="201">
        <v>0</v>
      </c>
      <c r="G127" s="201">
        <v>0</v>
      </c>
      <c r="H127" s="399">
        <v>0</v>
      </c>
      <c r="I127" s="399">
        <v>0</v>
      </c>
      <c r="J127" s="201">
        <v>0</v>
      </c>
      <c r="K127" s="201">
        <v>0</v>
      </c>
      <c r="L127" s="201">
        <v>0</v>
      </c>
      <c r="M127" s="201">
        <v>0</v>
      </c>
      <c r="N127" s="201">
        <v>0</v>
      </c>
      <c r="O127" s="201">
        <v>0</v>
      </c>
      <c r="P127" s="201">
        <v>0</v>
      </c>
      <c r="Q127" s="201">
        <v>0</v>
      </c>
      <c r="R127" s="201">
        <v>0</v>
      </c>
      <c r="S127" s="201">
        <v>0</v>
      </c>
      <c r="T127" s="201">
        <v>0</v>
      </c>
      <c r="U127" s="201">
        <v>0</v>
      </c>
    </row>
    <row r="128" spans="1:21" ht="15" customHeight="1">
      <c r="A128" s="455"/>
      <c r="B128" s="459"/>
      <c r="C128" s="195" t="s">
        <v>375</v>
      </c>
      <c r="D128" s="200">
        <v>0</v>
      </c>
      <c r="E128" s="200">
        <v>0</v>
      </c>
      <c r="F128" s="200">
        <v>0</v>
      </c>
      <c r="G128" s="200">
        <v>0</v>
      </c>
      <c r="H128" s="398">
        <v>0</v>
      </c>
      <c r="I128" s="398">
        <v>0</v>
      </c>
      <c r="J128" s="200">
        <v>0</v>
      </c>
      <c r="K128" s="200">
        <v>0</v>
      </c>
      <c r="L128" s="200">
        <v>0</v>
      </c>
      <c r="M128" s="200">
        <v>0</v>
      </c>
      <c r="N128" s="200">
        <v>0</v>
      </c>
      <c r="O128" s="200">
        <v>0</v>
      </c>
      <c r="P128" s="200">
        <v>0</v>
      </c>
      <c r="Q128" s="200">
        <v>0</v>
      </c>
      <c r="R128" s="200">
        <v>0</v>
      </c>
      <c r="S128" s="200">
        <v>0</v>
      </c>
      <c r="T128" s="200">
        <v>0</v>
      </c>
      <c r="U128" s="200">
        <v>0</v>
      </c>
    </row>
    <row r="129" spans="1:21" ht="15" customHeight="1">
      <c r="A129" s="455" t="s">
        <v>820</v>
      </c>
      <c r="B129" s="459" t="s">
        <v>762</v>
      </c>
      <c r="C129" s="195" t="s">
        <v>374</v>
      </c>
      <c r="D129" s="201">
        <v>0</v>
      </c>
      <c r="E129" s="201">
        <v>0</v>
      </c>
      <c r="F129" s="201">
        <v>0</v>
      </c>
      <c r="G129" s="201">
        <v>0</v>
      </c>
      <c r="H129" s="399">
        <v>0</v>
      </c>
      <c r="I129" s="399">
        <v>0</v>
      </c>
      <c r="J129" s="201">
        <v>0</v>
      </c>
      <c r="K129" s="201">
        <v>0</v>
      </c>
      <c r="L129" s="201">
        <v>0</v>
      </c>
      <c r="M129" s="201">
        <v>0</v>
      </c>
      <c r="N129" s="201">
        <v>0</v>
      </c>
      <c r="O129" s="201">
        <v>0</v>
      </c>
      <c r="P129" s="201">
        <v>0</v>
      </c>
      <c r="Q129" s="201">
        <v>0</v>
      </c>
      <c r="R129" s="201">
        <v>0</v>
      </c>
      <c r="S129" s="201">
        <v>0</v>
      </c>
      <c r="T129" s="201">
        <v>0</v>
      </c>
      <c r="U129" s="201">
        <v>0</v>
      </c>
    </row>
    <row r="130" spans="1:21" ht="15" customHeight="1">
      <c r="A130" s="455"/>
      <c r="B130" s="459"/>
      <c r="C130" s="195" t="s">
        <v>788</v>
      </c>
      <c r="D130" s="200">
        <v>0</v>
      </c>
      <c r="E130" s="200">
        <v>0</v>
      </c>
      <c r="F130" s="200">
        <v>0</v>
      </c>
      <c r="G130" s="200">
        <v>0</v>
      </c>
      <c r="H130" s="398">
        <v>0</v>
      </c>
      <c r="I130" s="398">
        <v>0</v>
      </c>
      <c r="J130" s="200">
        <v>0</v>
      </c>
      <c r="K130" s="200">
        <v>0</v>
      </c>
      <c r="L130" s="200">
        <v>0</v>
      </c>
      <c r="M130" s="200">
        <v>0</v>
      </c>
      <c r="N130" s="200">
        <v>0</v>
      </c>
      <c r="O130" s="200">
        <v>0</v>
      </c>
      <c r="P130" s="200">
        <v>0</v>
      </c>
      <c r="Q130" s="200">
        <v>0</v>
      </c>
      <c r="R130" s="200">
        <v>0</v>
      </c>
      <c r="S130" s="200">
        <v>0</v>
      </c>
      <c r="T130" s="200">
        <v>0</v>
      </c>
      <c r="U130" s="200">
        <v>0</v>
      </c>
    </row>
    <row r="131" spans="1:21" ht="15" customHeight="1">
      <c r="A131" s="455"/>
      <c r="B131" s="459"/>
      <c r="C131" s="195" t="s">
        <v>789</v>
      </c>
      <c r="D131" s="201">
        <v>0</v>
      </c>
      <c r="E131" s="201">
        <v>0</v>
      </c>
      <c r="F131" s="201">
        <v>0</v>
      </c>
      <c r="G131" s="201">
        <v>0</v>
      </c>
      <c r="H131" s="399">
        <v>0</v>
      </c>
      <c r="I131" s="399">
        <v>0</v>
      </c>
      <c r="J131" s="201">
        <v>0</v>
      </c>
      <c r="K131" s="201">
        <v>0</v>
      </c>
      <c r="L131" s="201">
        <v>0</v>
      </c>
      <c r="M131" s="201">
        <v>0</v>
      </c>
      <c r="N131" s="201">
        <v>0</v>
      </c>
      <c r="O131" s="201">
        <v>0</v>
      </c>
      <c r="P131" s="201">
        <v>0</v>
      </c>
      <c r="Q131" s="201">
        <v>0</v>
      </c>
      <c r="R131" s="201">
        <v>0</v>
      </c>
      <c r="S131" s="201">
        <v>0</v>
      </c>
      <c r="T131" s="201">
        <v>0</v>
      </c>
      <c r="U131" s="201">
        <v>0</v>
      </c>
    </row>
    <row r="132" spans="1:21" ht="15" customHeight="1">
      <c r="A132" s="455"/>
      <c r="B132" s="459"/>
      <c r="C132" s="195" t="s">
        <v>375</v>
      </c>
      <c r="D132" s="200">
        <v>0</v>
      </c>
      <c r="E132" s="200">
        <v>0</v>
      </c>
      <c r="F132" s="200">
        <v>0</v>
      </c>
      <c r="G132" s="200">
        <v>0</v>
      </c>
      <c r="H132" s="398">
        <v>0</v>
      </c>
      <c r="I132" s="398">
        <v>0</v>
      </c>
      <c r="J132" s="200">
        <v>0</v>
      </c>
      <c r="K132" s="200">
        <v>0</v>
      </c>
      <c r="L132" s="200">
        <v>0</v>
      </c>
      <c r="M132" s="200">
        <v>0</v>
      </c>
      <c r="N132" s="200">
        <v>0</v>
      </c>
      <c r="O132" s="200">
        <v>0</v>
      </c>
      <c r="P132" s="200">
        <v>0</v>
      </c>
      <c r="Q132" s="200">
        <v>0</v>
      </c>
      <c r="R132" s="200">
        <v>0</v>
      </c>
      <c r="S132" s="200">
        <v>0</v>
      </c>
      <c r="T132" s="200">
        <v>0</v>
      </c>
      <c r="U132" s="200">
        <v>0</v>
      </c>
    </row>
    <row r="133" spans="1:21" ht="15" customHeight="1">
      <c r="A133" s="455" t="s">
        <v>821</v>
      </c>
      <c r="B133" s="459" t="s">
        <v>794</v>
      </c>
      <c r="C133" s="195" t="s">
        <v>374</v>
      </c>
      <c r="D133" s="201">
        <v>0</v>
      </c>
      <c r="E133" s="201">
        <v>0</v>
      </c>
      <c r="F133" s="201">
        <v>0</v>
      </c>
      <c r="G133" s="201">
        <v>0</v>
      </c>
      <c r="H133" s="399">
        <v>0</v>
      </c>
      <c r="I133" s="399">
        <v>0</v>
      </c>
      <c r="J133" s="201">
        <v>0</v>
      </c>
      <c r="K133" s="201">
        <v>0</v>
      </c>
      <c r="L133" s="201">
        <v>0</v>
      </c>
      <c r="M133" s="201">
        <v>0</v>
      </c>
      <c r="N133" s="201">
        <v>0</v>
      </c>
      <c r="O133" s="201">
        <v>0</v>
      </c>
      <c r="P133" s="201">
        <v>0</v>
      </c>
      <c r="Q133" s="201">
        <v>0</v>
      </c>
      <c r="R133" s="201">
        <v>0</v>
      </c>
      <c r="S133" s="201">
        <v>0</v>
      </c>
      <c r="T133" s="201">
        <v>0</v>
      </c>
      <c r="U133" s="201">
        <v>0</v>
      </c>
    </row>
    <row r="134" spans="1:21" ht="15" customHeight="1">
      <c r="A134" s="455"/>
      <c r="B134" s="459"/>
      <c r="C134" s="195" t="s">
        <v>788</v>
      </c>
      <c r="D134" s="200">
        <v>0</v>
      </c>
      <c r="E134" s="200">
        <v>0</v>
      </c>
      <c r="F134" s="200">
        <v>0</v>
      </c>
      <c r="G134" s="200">
        <v>0</v>
      </c>
      <c r="H134" s="398">
        <v>0</v>
      </c>
      <c r="I134" s="398">
        <v>0</v>
      </c>
      <c r="J134" s="200">
        <v>0</v>
      </c>
      <c r="K134" s="200">
        <v>0</v>
      </c>
      <c r="L134" s="200">
        <v>0</v>
      </c>
      <c r="M134" s="200">
        <v>0</v>
      </c>
      <c r="N134" s="200">
        <v>0</v>
      </c>
      <c r="O134" s="200">
        <v>0</v>
      </c>
      <c r="P134" s="200">
        <v>0</v>
      </c>
      <c r="Q134" s="200">
        <v>0</v>
      </c>
      <c r="R134" s="200">
        <v>0</v>
      </c>
      <c r="S134" s="200">
        <v>0</v>
      </c>
      <c r="T134" s="200">
        <v>0</v>
      </c>
      <c r="U134" s="200">
        <v>0</v>
      </c>
    </row>
    <row r="135" spans="1:21" ht="15" customHeight="1">
      <c r="A135" s="455"/>
      <c r="B135" s="459"/>
      <c r="C135" s="195" t="s">
        <v>789</v>
      </c>
      <c r="D135" s="201">
        <v>0</v>
      </c>
      <c r="E135" s="201">
        <v>0</v>
      </c>
      <c r="F135" s="201">
        <v>0</v>
      </c>
      <c r="G135" s="201">
        <v>0</v>
      </c>
      <c r="H135" s="399">
        <v>0</v>
      </c>
      <c r="I135" s="399">
        <v>0</v>
      </c>
      <c r="J135" s="201">
        <v>0</v>
      </c>
      <c r="K135" s="201">
        <v>0</v>
      </c>
      <c r="L135" s="201">
        <v>0</v>
      </c>
      <c r="M135" s="201">
        <v>0</v>
      </c>
      <c r="N135" s="201">
        <v>0</v>
      </c>
      <c r="O135" s="201">
        <v>0</v>
      </c>
      <c r="P135" s="201">
        <v>0</v>
      </c>
      <c r="Q135" s="201">
        <v>0</v>
      </c>
      <c r="R135" s="201">
        <v>0</v>
      </c>
      <c r="S135" s="201">
        <v>0</v>
      </c>
      <c r="T135" s="201">
        <v>0</v>
      </c>
      <c r="U135" s="201">
        <v>0</v>
      </c>
    </row>
    <row r="136" spans="1:21" ht="15" customHeight="1">
      <c r="A136" s="455"/>
      <c r="B136" s="459"/>
      <c r="C136" s="195" t="s">
        <v>375</v>
      </c>
      <c r="D136" s="200">
        <v>0</v>
      </c>
      <c r="E136" s="200">
        <v>0</v>
      </c>
      <c r="F136" s="200">
        <v>0</v>
      </c>
      <c r="G136" s="200">
        <v>0</v>
      </c>
      <c r="H136" s="398">
        <v>0</v>
      </c>
      <c r="I136" s="398">
        <v>0</v>
      </c>
      <c r="J136" s="200">
        <v>0</v>
      </c>
      <c r="K136" s="200">
        <v>0</v>
      </c>
      <c r="L136" s="200">
        <v>0</v>
      </c>
      <c r="M136" s="200">
        <v>0</v>
      </c>
      <c r="N136" s="200">
        <v>0</v>
      </c>
      <c r="O136" s="200">
        <v>0</v>
      </c>
      <c r="P136" s="200">
        <v>0</v>
      </c>
      <c r="Q136" s="200">
        <v>0</v>
      </c>
      <c r="R136" s="200">
        <v>0</v>
      </c>
      <c r="S136" s="200">
        <v>0</v>
      </c>
      <c r="T136" s="200">
        <v>0</v>
      </c>
      <c r="U136" s="200">
        <v>0</v>
      </c>
    </row>
    <row r="137" spans="1:21" ht="15" customHeight="1">
      <c r="A137" s="455" t="s">
        <v>822</v>
      </c>
      <c r="B137" s="459" t="s">
        <v>758</v>
      </c>
      <c r="C137" s="195" t="s">
        <v>374</v>
      </c>
      <c r="D137" s="201">
        <v>0</v>
      </c>
      <c r="E137" s="201">
        <v>0</v>
      </c>
      <c r="F137" s="201">
        <v>0</v>
      </c>
      <c r="G137" s="201">
        <v>0</v>
      </c>
      <c r="H137" s="399">
        <v>0</v>
      </c>
      <c r="I137" s="399">
        <v>0</v>
      </c>
      <c r="J137" s="201">
        <v>0</v>
      </c>
      <c r="K137" s="201">
        <v>0</v>
      </c>
      <c r="L137" s="201">
        <v>0</v>
      </c>
      <c r="M137" s="201">
        <v>0</v>
      </c>
      <c r="N137" s="201">
        <v>0</v>
      </c>
      <c r="O137" s="201">
        <v>0</v>
      </c>
      <c r="P137" s="201">
        <v>0</v>
      </c>
      <c r="Q137" s="201">
        <v>0</v>
      </c>
      <c r="R137" s="201">
        <v>0</v>
      </c>
      <c r="S137" s="201">
        <v>0</v>
      </c>
      <c r="T137" s="201">
        <v>0</v>
      </c>
      <c r="U137" s="201">
        <v>0</v>
      </c>
    </row>
    <row r="138" spans="1:21" ht="15" customHeight="1">
      <c r="A138" s="455"/>
      <c r="B138" s="459"/>
      <c r="C138" s="195" t="s">
        <v>788</v>
      </c>
      <c r="D138" s="200">
        <v>0</v>
      </c>
      <c r="E138" s="200">
        <v>0</v>
      </c>
      <c r="F138" s="200">
        <v>0</v>
      </c>
      <c r="G138" s="200">
        <v>0</v>
      </c>
      <c r="H138" s="398">
        <v>0</v>
      </c>
      <c r="I138" s="398">
        <v>0</v>
      </c>
      <c r="J138" s="200">
        <v>0</v>
      </c>
      <c r="K138" s="200">
        <v>0</v>
      </c>
      <c r="L138" s="200">
        <v>0</v>
      </c>
      <c r="M138" s="200">
        <v>0</v>
      </c>
      <c r="N138" s="200">
        <v>0</v>
      </c>
      <c r="O138" s="200">
        <v>0</v>
      </c>
      <c r="P138" s="200">
        <v>0</v>
      </c>
      <c r="Q138" s="200">
        <v>0</v>
      </c>
      <c r="R138" s="200">
        <v>0</v>
      </c>
      <c r="S138" s="200">
        <v>0</v>
      </c>
      <c r="T138" s="200">
        <v>0</v>
      </c>
      <c r="U138" s="200">
        <v>0</v>
      </c>
    </row>
    <row r="139" spans="1:21" ht="15" customHeight="1">
      <c r="A139" s="455"/>
      <c r="B139" s="459"/>
      <c r="C139" s="195" t="s">
        <v>789</v>
      </c>
      <c r="D139" s="201">
        <v>0</v>
      </c>
      <c r="E139" s="201">
        <v>0</v>
      </c>
      <c r="F139" s="201">
        <v>0</v>
      </c>
      <c r="G139" s="201">
        <v>0</v>
      </c>
      <c r="H139" s="399">
        <v>0</v>
      </c>
      <c r="I139" s="399">
        <v>0</v>
      </c>
      <c r="J139" s="201">
        <v>0</v>
      </c>
      <c r="K139" s="201">
        <v>0</v>
      </c>
      <c r="L139" s="201">
        <v>0</v>
      </c>
      <c r="M139" s="201">
        <v>0</v>
      </c>
      <c r="N139" s="201">
        <v>0</v>
      </c>
      <c r="O139" s="201">
        <v>0</v>
      </c>
      <c r="P139" s="201">
        <v>0</v>
      </c>
      <c r="Q139" s="201">
        <v>0</v>
      </c>
      <c r="R139" s="201">
        <v>0</v>
      </c>
      <c r="S139" s="201">
        <v>0</v>
      </c>
      <c r="T139" s="201">
        <v>0</v>
      </c>
      <c r="U139" s="201">
        <v>0</v>
      </c>
    </row>
    <row r="140" spans="1:21" ht="15" customHeight="1">
      <c r="A140" s="455"/>
      <c r="B140" s="459"/>
      <c r="C140" s="195" t="s">
        <v>375</v>
      </c>
      <c r="D140" s="200">
        <v>0</v>
      </c>
      <c r="E140" s="200">
        <v>0</v>
      </c>
      <c r="F140" s="200">
        <v>0</v>
      </c>
      <c r="G140" s="200">
        <v>0</v>
      </c>
      <c r="H140" s="398">
        <v>0</v>
      </c>
      <c r="I140" s="398">
        <v>0</v>
      </c>
      <c r="J140" s="200">
        <v>0</v>
      </c>
      <c r="K140" s="200">
        <v>0</v>
      </c>
      <c r="L140" s="200">
        <v>0</v>
      </c>
      <c r="M140" s="200">
        <v>0</v>
      </c>
      <c r="N140" s="200">
        <v>0</v>
      </c>
      <c r="O140" s="200">
        <v>0</v>
      </c>
      <c r="P140" s="200">
        <v>0</v>
      </c>
      <c r="Q140" s="200">
        <v>0</v>
      </c>
      <c r="R140" s="200">
        <v>0</v>
      </c>
      <c r="S140" s="200">
        <v>0</v>
      </c>
      <c r="T140" s="200">
        <v>0</v>
      </c>
      <c r="U140" s="200">
        <v>0</v>
      </c>
    </row>
    <row r="141" spans="1:21" ht="15" customHeight="1">
      <c r="A141" s="455" t="s">
        <v>823</v>
      </c>
      <c r="B141" s="459" t="s">
        <v>760</v>
      </c>
      <c r="C141" s="195" t="s">
        <v>374</v>
      </c>
      <c r="D141" s="201">
        <v>0</v>
      </c>
      <c r="E141" s="201">
        <v>0</v>
      </c>
      <c r="F141" s="201">
        <v>0</v>
      </c>
      <c r="G141" s="201">
        <v>0</v>
      </c>
      <c r="H141" s="399">
        <v>0</v>
      </c>
      <c r="I141" s="399">
        <v>0</v>
      </c>
      <c r="J141" s="201">
        <v>0</v>
      </c>
      <c r="K141" s="201">
        <v>0</v>
      </c>
      <c r="L141" s="201">
        <v>0</v>
      </c>
      <c r="M141" s="201">
        <v>0</v>
      </c>
      <c r="N141" s="201">
        <v>0</v>
      </c>
      <c r="O141" s="201">
        <v>0</v>
      </c>
      <c r="P141" s="201">
        <v>0</v>
      </c>
      <c r="Q141" s="201">
        <v>0</v>
      </c>
      <c r="R141" s="201">
        <v>0</v>
      </c>
      <c r="S141" s="201">
        <v>0</v>
      </c>
      <c r="T141" s="201">
        <v>0</v>
      </c>
      <c r="U141" s="201">
        <v>0</v>
      </c>
    </row>
    <row r="142" spans="1:21" ht="15" customHeight="1">
      <c r="A142" s="455"/>
      <c r="B142" s="459"/>
      <c r="C142" s="195" t="s">
        <v>788</v>
      </c>
      <c r="D142" s="200">
        <v>0</v>
      </c>
      <c r="E142" s="200">
        <v>0</v>
      </c>
      <c r="F142" s="200">
        <v>0</v>
      </c>
      <c r="G142" s="200">
        <v>0</v>
      </c>
      <c r="H142" s="398">
        <v>0</v>
      </c>
      <c r="I142" s="398">
        <v>0</v>
      </c>
      <c r="J142" s="200">
        <v>0</v>
      </c>
      <c r="K142" s="200">
        <v>0</v>
      </c>
      <c r="L142" s="200">
        <v>0</v>
      </c>
      <c r="M142" s="200">
        <v>0</v>
      </c>
      <c r="N142" s="200">
        <v>0</v>
      </c>
      <c r="O142" s="200">
        <v>0</v>
      </c>
      <c r="P142" s="200">
        <v>0</v>
      </c>
      <c r="Q142" s="200">
        <v>0</v>
      </c>
      <c r="R142" s="200">
        <v>0</v>
      </c>
      <c r="S142" s="200">
        <v>0</v>
      </c>
      <c r="T142" s="200">
        <v>0</v>
      </c>
      <c r="U142" s="200">
        <v>0</v>
      </c>
    </row>
    <row r="143" spans="1:21" ht="15" customHeight="1">
      <c r="A143" s="455"/>
      <c r="B143" s="459"/>
      <c r="C143" s="195" t="s">
        <v>789</v>
      </c>
      <c r="D143" s="201">
        <v>0</v>
      </c>
      <c r="E143" s="201">
        <v>0</v>
      </c>
      <c r="F143" s="201">
        <v>0</v>
      </c>
      <c r="G143" s="201">
        <v>0</v>
      </c>
      <c r="H143" s="399">
        <v>0</v>
      </c>
      <c r="I143" s="399">
        <v>0</v>
      </c>
      <c r="J143" s="201">
        <v>0</v>
      </c>
      <c r="K143" s="201">
        <v>0</v>
      </c>
      <c r="L143" s="201">
        <v>0</v>
      </c>
      <c r="M143" s="201">
        <v>0</v>
      </c>
      <c r="N143" s="201">
        <v>0</v>
      </c>
      <c r="O143" s="201">
        <v>0</v>
      </c>
      <c r="P143" s="201">
        <v>0</v>
      </c>
      <c r="Q143" s="201">
        <v>0</v>
      </c>
      <c r="R143" s="201">
        <v>0</v>
      </c>
      <c r="S143" s="201">
        <v>0</v>
      </c>
      <c r="T143" s="201">
        <v>0</v>
      </c>
      <c r="U143" s="201">
        <v>0</v>
      </c>
    </row>
    <row r="144" spans="1:21" ht="15" customHeight="1">
      <c r="A144" s="455"/>
      <c r="B144" s="459"/>
      <c r="C144" s="195" t="s">
        <v>375</v>
      </c>
      <c r="D144" s="200">
        <v>0</v>
      </c>
      <c r="E144" s="200">
        <v>0</v>
      </c>
      <c r="F144" s="200">
        <v>0</v>
      </c>
      <c r="G144" s="200">
        <v>0</v>
      </c>
      <c r="H144" s="398">
        <v>0</v>
      </c>
      <c r="I144" s="398">
        <v>0</v>
      </c>
      <c r="J144" s="200">
        <v>0</v>
      </c>
      <c r="K144" s="200">
        <v>0</v>
      </c>
      <c r="L144" s="200">
        <v>0</v>
      </c>
      <c r="M144" s="200">
        <v>0</v>
      </c>
      <c r="N144" s="200">
        <v>0</v>
      </c>
      <c r="O144" s="200">
        <v>0</v>
      </c>
      <c r="P144" s="200">
        <v>0</v>
      </c>
      <c r="Q144" s="200">
        <v>0</v>
      </c>
      <c r="R144" s="200">
        <v>0</v>
      </c>
      <c r="S144" s="200">
        <v>0</v>
      </c>
      <c r="T144" s="200">
        <v>0</v>
      </c>
      <c r="U144" s="200">
        <v>0</v>
      </c>
    </row>
    <row r="145" spans="1:21" ht="27" customHeight="1">
      <c r="A145" s="455" t="s">
        <v>824</v>
      </c>
      <c r="B145" s="459" t="s">
        <v>762</v>
      </c>
      <c r="C145" s="195" t="s">
        <v>374</v>
      </c>
      <c r="D145" s="201">
        <v>0</v>
      </c>
      <c r="E145" s="201">
        <v>0</v>
      </c>
      <c r="F145" s="201">
        <v>0</v>
      </c>
      <c r="G145" s="201">
        <v>0</v>
      </c>
      <c r="H145" s="399">
        <v>0</v>
      </c>
      <c r="I145" s="399">
        <v>0</v>
      </c>
      <c r="J145" s="201">
        <v>0</v>
      </c>
      <c r="K145" s="201">
        <v>0</v>
      </c>
      <c r="L145" s="201">
        <v>0</v>
      </c>
      <c r="M145" s="201">
        <v>0</v>
      </c>
      <c r="N145" s="201">
        <v>0</v>
      </c>
      <c r="O145" s="201">
        <v>0</v>
      </c>
      <c r="P145" s="201">
        <v>0</v>
      </c>
      <c r="Q145" s="201">
        <v>0</v>
      </c>
      <c r="R145" s="201">
        <v>0</v>
      </c>
      <c r="S145" s="201">
        <v>0</v>
      </c>
      <c r="T145" s="201">
        <v>0</v>
      </c>
      <c r="U145" s="201">
        <v>0</v>
      </c>
    </row>
    <row r="146" spans="1:21" ht="38.25" customHeight="1">
      <c r="A146" s="455"/>
      <c r="B146" s="459"/>
      <c r="C146" s="195" t="s">
        <v>788</v>
      </c>
      <c r="D146" s="200">
        <v>0</v>
      </c>
      <c r="E146" s="200">
        <v>0</v>
      </c>
      <c r="F146" s="200">
        <v>0</v>
      </c>
      <c r="G146" s="200">
        <v>0</v>
      </c>
      <c r="H146" s="398">
        <v>0</v>
      </c>
      <c r="I146" s="398">
        <v>0</v>
      </c>
      <c r="J146" s="200">
        <v>0</v>
      </c>
      <c r="K146" s="200">
        <v>0</v>
      </c>
      <c r="L146" s="200">
        <v>0</v>
      </c>
      <c r="M146" s="200">
        <v>0</v>
      </c>
      <c r="N146" s="200">
        <v>0</v>
      </c>
      <c r="O146" s="200">
        <v>0</v>
      </c>
      <c r="P146" s="200">
        <v>0</v>
      </c>
      <c r="Q146" s="200">
        <v>0</v>
      </c>
      <c r="R146" s="200">
        <v>0</v>
      </c>
      <c r="S146" s="200">
        <v>0</v>
      </c>
      <c r="T146" s="200">
        <v>0</v>
      </c>
      <c r="U146" s="200">
        <v>0</v>
      </c>
    </row>
    <row r="147" spans="1:21" ht="15" customHeight="1">
      <c r="A147" s="455"/>
      <c r="B147" s="459"/>
      <c r="C147" s="195" t="s">
        <v>789</v>
      </c>
      <c r="D147" s="201">
        <v>0</v>
      </c>
      <c r="E147" s="201">
        <v>0</v>
      </c>
      <c r="F147" s="201">
        <v>0</v>
      </c>
      <c r="G147" s="201">
        <v>0</v>
      </c>
      <c r="H147" s="399">
        <v>0</v>
      </c>
      <c r="I147" s="399">
        <v>0</v>
      </c>
      <c r="J147" s="201">
        <v>0</v>
      </c>
      <c r="K147" s="201">
        <v>0</v>
      </c>
      <c r="L147" s="201">
        <v>0</v>
      </c>
      <c r="M147" s="201">
        <v>0</v>
      </c>
      <c r="N147" s="201">
        <v>0</v>
      </c>
      <c r="O147" s="201">
        <v>0</v>
      </c>
      <c r="P147" s="201">
        <v>0</v>
      </c>
      <c r="Q147" s="201">
        <v>0</v>
      </c>
      <c r="R147" s="201">
        <v>0</v>
      </c>
      <c r="S147" s="201">
        <v>0</v>
      </c>
      <c r="T147" s="201">
        <v>0</v>
      </c>
      <c r="U147" s="201">
        <v>0</v>
      </c>
    </row>
    <row r="148" spans="1:21" ht="15" customHeight="1">
      <c r="A148" s="455"/>
      <c r="B148" s="459"/>
      <c r="C148" s="195" t="s">
        <v>375</v>
      </c>
      <c r="D148" s="200">
        <v>0</v>
      </c>
      <c r="E148" s="200">
        <v>0</v>
      </c>
      <c r="F148" s="200">
        <v>0</v>
      </c>
      <c r="G148" s="200">
        <v>0</v>
      </c>
      <c r="H148" s="398">
        <v>0</v>
      </c>
      <c r="I148" s="398">
        <v>0</v>
      </c>
      <c r="J148" s="200">
        <v>0</v>
      </c>
      <c r="K148" s="200">
        <v>0</v>
      </c>
      <c r="L148" s="200">
        <v>0</v>
      </c>
      <c r="M148" s="200">
        <v>0</v>
      </c>
      <c r="N148" s="200">
        <v>0</v>
      </c>
      <c r="O148" s="200">
        <v>0</v>
      </c>
      <c r="P148" s="200">
        <v>0</v>
      </c>
      <c r="Q148" s="200">
        <v>0</v>
      </c>
      <c r="R148" s="200">
        <v>0</v>
      </c>
      <c r="S148" s="200">
        <v>0</v>
      </c>
      <c r="T148" s="200">
        <v>0</v>
      </c>
      <c r="U148" s="200">
        <v>0</v>
      </c>
    </row>
  </sheetData>
  <sheetProtection selectLockedCells="1" selectUnlockedCells="1"/>
  <autoFilter ref="A11:U148"/>
  <mergeCells count="111">
    <mergeCell ref="A141:A144"/>
    <mergeCell ref="B141:B144"/>
    <mergeCell ref="A145:A148"/>
    <mergeCell ref="B145:B148"/>
    <mergeCell ref="A129:A132"/>
    <mergeCell ref="B129:B132"/>
    <mergeCell ref="A133:A136"/>
    <mergeCell ref="B133:B136"/>
    <mergeCell ref="A137:A140"/>
    <mergeCell ref="B137:B140"/>
    <mergeCell ref="A117:A120"/>
    <mergeCell ref="B117:B120"/>
    <mergeCell ref="A121:A124"/>
    <mergeCell ref="B121:B124"/>
    <mergeCell ref="A125:A128"/>
    <mergeCell ref="B125:B128"/>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82:A83"/>
    <mergeCell ref="B82:B83"/>
    <mergeCell ref="A84:A85"/>
    <mergeCell ref="B84:B85"/>
    <mergeCell ref="A86:A87"/>
    <mergeCell ref="B86:B87"/>
    <mergeCell ref="A69:A72"/>
    <mergeCell ref="B69:B72"/>
    <mergeCell ref="A73:A76"/>
    <mergeCell ref="B73:B76"/>
    <mergeCell ref="A77:A80"/>
    <mergeCell ref="B77:B80"/>
    <mergeCell ref="A57:A60"/>
    <mergeCell ref="B57:B60"/>
    <mergeCell ref="A61:A64"/>
    <mergeCell ref="B61:B64"/>
    <mergeCell ref="A65:A68"/>
    <mergeCell ref="B65:B68"/>
    <mergeCell ref="A42:A43"/>
    <mergeCell ref="B42:B43"/>
    <mergeCell ref="A49:A52"/>
    <mergeCell ref="B49:B52"/>
    <mergeCell ref="A53:A56"/>
    <mergeCell ref="B53:B56"/>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P9:Q9"/>
    <mergeCell ref="R9:S9"/>
    <mergeCell ref="T9:U9"/>
    <mergeCell ref="A14:A15"/>
    <mergeCell ref="B14:B15"/>
    <mergeCell ref="A16:A17"/>
    <mergeCell ref="B16:B17"/>
    <mergeCell ref="A8:U8"/>
    <mergeCell ref="A9:A10"/>
    <mergeCell ref="B9:B10"/>
    <mergeCell ref="C9:C10"/>
    <mergeCell ref="D9:F9"/>
    <mergeCell ref="G9:G10"/>
    <mergeCell ref="H9:I9"/>
    <mergeCell ref="J9:K9"/>
    <mergeCell ref="L9:M9"/>
    <mergeCell ref="N9:O9"/>
    <mergeCell ref="A1:P1"/>
    <mergeCell ref="A3:P3"/>
    <mergeCell ref="A4:P4"/>
    <mergeCell ref="A5:P5"/>
    <mergeCell ref="A6:O6"/>
    <mergeCell ref="A7:O7"/>
  </mergeCells>
  <printOptions horizontalCentered="1"/>
  <pageMargins left="0.2798611111111111" right="0.25972222222222224" top="0.7486111111111111" bottom="0.7479166666666667" header="0.31527777777777777" footer="0.5118055555555555"/>
  <pageSetup firstPageNumber="3" useFirstPageNumber="1" fitToHeight="0" fitToWidth="1" horizontalDpi="300" verticalDpi="300" orientation="landscape" paperSize="8" scale="59" r:id="rId1"/>
  <headerFooter alignWithMargins="0">
    <oddHeader>&amp;C&amp;"Calibri,Обычный"&amp;11&amp;P</oddHeader>
  </headerFooter>
</worksheet>
</file>

<file path=xl/worksheets/sheet19.xml><?xml version="1.0" encoding="utf-8"?>
<worksheet xmlns="http://schemas.openxmlformats.org/spreadsheetml/2006/main" xmlns:r="http://schemas.openxmlformats.org/officeDocument/2006/relationships">
  <sheetPr>
    <tabColor indexed="21"/>
  </sheetPr>
  <dimension ref="A1:AF26"/>
  <sheetViews>
    <sheetView showGridLines="0" view="pageBreakPreview" zoomScale="55" zoomScaleNormal="50" zoomScaleSheetLayoutView="55" zoomScalePageLayoutView="0" workbookViewId="0" topLeftCell="A1">
      <selection activeCell="L23" sqref="L23"/>
    </sheetView>
  </sheetViews>
  <sheetFormatPr defaultColWidth="15.57421875" defaultRowHeight="12.75"/>
  <cols>
    <col min="1" max="1" width="14.421875" style="181" customWidth="1"/>
    <col min="2" max="2" width="29.28125" style="206" customWidth="1"/>
    <col min="3" max="3" width="23.7109375" style="206" customWidth="1"/>
    <col min="4" max="4" width="23.421875" style="206" customWidth="1"/>
    <col min="5" max="5" width="22.7109375" style="206" customWidth="1"/>
    <col min="6" max="6" width="26.28125" style="206" customWidth="1"/>
    <col min="7" max="7" width="22.57421875" style="206" customWidth="1"/>
    <col min="8" max="8" width="20.00390625" style="206" customWidth="1"/>
    <col min="9" max="9" width="26.8515625" style="206" customWidth="1"/>
    <col min="10" max="11" width="20.00390625" style="206" customWidth="1"/>
    <col min="12" max="12" width="21.28125" style="206" customWidth="1"/>
    <col min="13" max="13" width="24.7109375" style="206" customWidth="1"/>
    <col min="14" max="14" width="8.8515625" style="206" customWidth="1"/>
    <col min="15" max="15" width="10.28125" style="206" customWidth="1"/>
    <col min="16" max="16" width="20.421875" style="206" customWidth="1"/>
    <col min="17" max="17" width="21.140625" style="206" customWidth="1"/>
    <col min="18" max="18" width="10.421875" style="206" customWidth="1"/>
    <col min="19" max="19" width="10.28125" style="206" customWidth="1"/>
    <col min="20" max="20" width="25.28125" style="206" customWidth="1"/>
    <col min="21" max="21" width="26.00390625" style="206" customWidth="1"/>
    <col min="22" max="22" width="17.140625" style="206" customWidth="1"/>
    <col min="23" max="23" width="12.140625" style="184" customWidth="1"/>
    <col min="24" max="24" width="10.57421875" style="184" customWidth="1"/>
    <col min="25" max="25" width="12.8515625" style="184" customWidth="1"/>
    <col min="26" max="26" width="13.7109375" style="184" customWidth="1"/>
    <col min="27" max="27" width="18.00390625" style="184" customWidth="1"/>
    <col min="28" max="29" width="18.28125" style="184" customWidth="1"/>
    <col min="30" max="30" width="23.8515625" style="184" customWidth="1"/>
    <col min="31" max="31" width="21.140625" style="184" customWidth="1"/>
    <col min="32" max="32" width="33.28125" style="184" customWidth="1"/>
    <col min="33" max="252" width="9.140625" style="184" customWidth="1"/>
    <col min="253" max="253" width="4.421875" style="184" customWidth="1"/>
    <col min="254" max="254" width="18.421875" style="184" customWidth="1"/>
    <col min="255" max="255" width="19.140625" style="184" customWidth="1"/>
    <col min="256" max="16384" width="15.57421875" style="184" customWidth="1"/>
  </cols>
  <sheetData>
    <row r="1" spans="1:32" ht="39" customHeight="1">
      <c r="A1" s="463" t="s">
        <v>825</v>
      </c>
      <c r="B1" s="463"/>
      <c r="C1" s="463"/>
      <c r="D1" s="463"/>
      <c r="E1" s="463"/>
      <c r="F1" s="463"/>
      <c r="G1" s="463"/>
      <c r="H1" s="463"/>
      <c r="I1" s="463"/>
      <c r="J1" s="207"/>
      <c r="K1" s="207"/>
      <c r="L1" s="207"/>
      <c r="M1" s="207"/>
      <c r="N1" s="207"/>
      <c r="O1" s="207"/>
      <c r="P1" s="208"/>
      <c r="Q1" s="208"/>
      <c r="R1" s="208"/>
      <c r="S1" s="208"/>
      <c r="T1" s="208"/>
      <c r="U1" s="208"/>
      <c r="V1" s="208"/>
      <c r="W1" s="208"/>
      <c r="X1" s="208"/>
      <c r="Y1" s="208"/>
      <c r="Z1" s="208"/>
      <c r="AA1" s="208"/>
      <c r="AB1" s="208"/>
      <c r="AC1" s="208"/>
      <c r="AD1" s="208"/>
      <c r="AE1" s="208"/>
      <c r="AF1" s="208"/>
    </row>
    <row r="2" spans="1:32" ht="22.5" customHeight="1">
      <c r="A2" s="209"/>
      <c r="B2" s="209"/>
      <c r="C2" s="209"/>
      <c r="D2" s="209"/>
      <c r="E2" s="209"/>
      <c r="F2" s="209"/>
      <c r="G2" s="209"/>
      <c r="H2" s="209"/>
      <c r="I2" s="209"/>
      <c r="J2" s="207"/>
      <c r="K2" s="207"/>
      <c r="L2" s="207"/>
      <c r="M2" s="207"/>
      <c r="N2" s="207"/>
      <c r="O2" s="207"/>
      <c r="P2" s="208"/>
      <c r="Q2" s="208"/>
      <c r="R2" s="208"/>
      <c r="S2" s="208"/>
      <c r="T2" s="208"/>
      <c r="U2" s="208"/>
      <c r="V2" s="208"/>
      <c r="W2" s="208"/>
      <c r="X2" s="208"/>
      <c r="Y2" s="208"/>
      <c r="Z2" s="208"/>
      <c r="AA2" s="208"/>
      <c r="AB2" s="208"/>
      <c r="AC2" s="208"/>
      <c r="AD2" s="208"/>
      <c r="AE2" s="208"/>
      <c r="AF2" s="208"/>
    </row>
    <row r="3" spans="1:32" ht="15.75">
      <c r="A3" s="452" t="s">
        <v>5</v>
      </c>
      <c r="B3" s="452"/>
      <c r="C3" s="452"/>
      <c r="D3" s="452"/>
      <c r="E3" s="452"/>
      <c r="F3" s="452"/>
      <c r="G3" s="452"/>
      <c r="H3" s="452"/>
      <c r="I3" s="452"/>
      <c r="J3" s="210"/>
      <c r="K3" s="210"/>
      <c r="L3" s="210"/>
      <c r="M3" s="210"/>
      <c r="N3" s="210"/>
      <c r="O3" s="210"/>
      <c r="P3" s="211"/>
      <c r="Q3" s="211"/>
      <c r="R3" s="211"/>
      <c r="S3" s="211"/>
      <c r="T3" s="211"/>
      <c r="U3" s="211"/>
      <c r="V3" s="211"/>
      <c r="W3" s="211"/>
      <c r="X3" s="211"/>
      <c r="Y3" s="211"/>
      <c r="Z3" s="211"/>
      <c r="AA3" s="211"/>
      <c r="AB3" s="211"/>
      <c r="AC3" s="211"/>
      <c r="AD3" s="211"/>
      <c r="AE3" s="211"/>
      <c r="AF3" s="211"/>
    </row>
    <row r="4" spans="1:32" ht="15.75">
      <c r="A4" s="453"/>
      <c r="B4" s="453"/>
      <c r="C4" s="453"/>
      <c r="D4" s="453"/>
      <c r="E4" s="453"/>
      <c r="F4" s="453"/>
      <c r="G4" s="453"/>
      <c r="H4" s="453"/>
      <c r="I4" s="453"/>
      <c r="J4" s="52"/>
      <c r="K4" s="52"/>
      <c r="L4" s="52"/>
      <c r="M4" s="52"/>
      <c r="N4" s="52"/>
      <c r="O4" s="52"/>
      <c r="P4" s="52"/>
      <c r="Q4" s="52"/>
      <c r="R4" s="52"/>
      <c r="S4" s="52"/>
      <c r="T4" s="52"/>
      <c r="U4" s="52"/>
      <c r="V4" s="52"/>
      <c r="W4" s="52"/>
      <c r="X4" s="52"/>
      <c r="Y4" s="52"/>
      <c r="Z4" s="52"/>
      <c r="AA4" s="52"/>
      <c r="AB4" s="52"/>
      <c r="AC4" s="52"/>
      <c r="AD4" s="52"/>
      <c r="AE4" s="52"/>
      <c r="AF4" s="52"/>
    </row>
    <row r="5" spans="1:32" ht="15">
      <c r="A5" s="464"/>
      <c r="B5" s="464"/>
      <c r="C5" s="464"/>
      <c r="D5" s="464"/>
      <c r="E5" s="464"/>
      <c r="F5" s="464"/>
      <c r="G5" s="464"/>
      <c r="H5" s="464"/>
      <c r="I5" s="464"/>
      <c r="J5" s="207"/>
      <c r="K5" s="207"/>
      <c r="L5" s="207"/>
      <c r="M5" s="207"/>
      <c r="N5" s="207"/>
      <c r="O5" s="207"/>
      <c r="P5" s="207"/>
      <c r="Q5" s="207"/>
      <c r="R5" s="207"/>
      <c r="S5" s="207"/>
      <c r="T5" s="207"/>
      <c r="U5" s="207"/>
      <c r="V5" s="207"/>
      <c r="W5" s="207"/>
      <c r="X5" s="207"/>
      <c r="Y5" s="207"/>
      <c r="Z5" s="207"/>
      <c r="AA5" s="207"/>
      <c r="AB5" s="207"/>
      <c r="AC5" s="207"/>
      <c r="AD5" s="207"/>
      <c r="AE5" s="207"/>
      <c r="AF5" s="207"/>
    </row>
    <row r="6" spans="1:32" ht="18" customHeight="1">
      <c r="A6" s="465" t="s">
        <v>7</v>
      </c>
      <c r="B6" s="465"/>
      <c r="C6" s="465"/>
      <c r="D6" s="465"/>
      <c r="E6" s="465"/>
      <c r="F6" s="465"/>
      <c r="G6" s="465"/>
      <c r="H6" s="465"/>
      <c r="I6" s="465"/>
      <c r="J6" s="212"/>
      <c r="K6" s="212"/>
      <c r="L6" s="212"/>
      <c r="M6" s="212"/>
      <c r="N6" s="212"/>
      <c r="O6" s="212"/>
      <c r="P6" s="213"/>
      <c r="Q6" s="213"/>
      <c r="R6" s="213"/>
      <c r="S6" s="213"/>
      <c r="T6" s="213"/>
      <c r="U6" s="213"/>
      <c r="V6" s="213"/>
      <c r="W6" s="213"/>
      <c r="X6" s="213"/>
      <c r="Y6" s="213"/>
      <c r="Z6" s="213"/>
      <c r="AA6" s="213"/>
      <c r="AB6" s="213"/>
      <c r="AC6" s="213"/>
      <c r="AD6" s="213"/>
      <c r="AE6" s="213"/>
      <c r="AF6" s="213"/>
    </row>
    <row r="7" spans="1:32" ht="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row>
    <row r="8" spans="1:9" ht="33" customHeight="1">
      <c r="A8" s="466" t="s">
        <v>731</v>
      </c>
      <c r="B8" s="461" t="s">
        <v>732</v>
      </c>
      <c r="C8" s="461" t="s">
        <v>826</v>
      </c>
      <c r="D8" s="461"/>
      <c r="E8" s="461"/>
      <c r="F8" s="461" t="s">
        <v>827</v>
      </c>
      <c r="G8" s="461" t="s">
        <v>828</v>
      </c>
      <c r="H8" s="461" t="s">
        <v>829</v>
      </c>
      <c r="I8" s="461" t="s">
        <v>830</v>
      </c>
    </row>
    <row r="9" spans="1:9" ht="47.25" customHeight="1">
      <c r="A9" s="466"/>
      <c r="B9" s="461"/>
      <c r="C9" s="216">
        <v>2014</v>
      </c>
      <c r="D9" s="216">
        <v>2015</v>
      </c>
      <c r="E9" s="216">
        <v>2016</v>
      </c>
      <c r="F9" s="461"/>
      <c r="G9" s="461"/>
      <c r="H9" s="461"/>
      <c r="I9" s="461"/>
    </row>
    <row r="10" spans="1:9" ht="15.75">
      <c r="A10" s="215">
        <v>1</v>
      </c>
      <c r="B10" s="216">
        <v>2</v>
      </c>
      <c r="C10" s="216">
        <v>3</v>
      </c>
      <c r="D10" s="216">
        <v>4</v>
      </c>
      <c r="E10" s="216">
        <v>5</v>
      </c>
      <c r="F10" s="216">
        <v>6</v>
      </c>
      <c r="G10" s="216">
        <v>7</v>
      </c>
      <c r="H10" s="216">
        <v>8</v>
      </c>
      <c r="I10" s="216">
        <v>9</v>
      </c>
    </row>
    <row r="11" spans="1:9" ht="31.5">
      <c r="A11" s="215"/>
      <c r="B11" s="217" t="s">
        <v>831</v>
      </c>
      <c r="C11" s="216"/>
      <c r="D11" s="216"/>
      <c r="E11" s="216"/>
      <c r="F11" s="216"/>
      <c r="G11" s="216"/>
      <c r="H11" s="216"/>
      <c r="I11" s="216"/>
    </row>
    <row r="12" spans="1:9" ht="200.25" customHeight="1">
      <c r="A12" s="215" t="s">
        <v>750</v>
      </c>
      <c r="B12" s="216" t="s">
        <v>832</v>
      </c>
      <c r="C12" s="218">
        <f>C13+C14+C15+C16+C17</f>
        <v>6</v>
      </c>
      <c r="D12" s="218">
        <f>D13+D14+D15+D16+D17</f>
        <v>5.97</v>
      </c>
      <c r="E12" s="218">
        <f>E13+E14+E15+E16+E17</f>
        <v>6.408</v>
      </c>
      <c r="F12" s="218">
        <f>F13+F14+F15+F16+F17</f>
        <v>6.126</v>
      </c>
      <c r="G12" s="218">
        <f>G13+G14+G15+G16+G17</f>
        <v>13229.5</v>
      </c>
      <c r="H12" s="216">
        <v>0</v>
      </c>
      <c r="I12" s="219">
        <f>I13+I14+I15+I16+I17</f>
        <v>323.36522883000004</v>
      </c>
    </row>
    <row r="13" spans="1:16" ht="47.25">
      <c r="A13" s="215" t="s">
        <v>752</v>
      </c>
      <c r="B13" s="216" t="s">
        <v>833</v>
      </c>
      <c r="C13" s="218">
        <v>6</v>
      </c>
      <c r="D13" s="218">
        <v>5.97</v>
      </c>
      <c r="E13" s="218">
        <v>6.408</v>
      </c>
      <c r="F13" s="218">
        <f>(C13+D13+E13)/3</f>
        <v>6.126</v>
      </c>
      <c r="G13" s="219">
        <v>13229.5</v>
      </c>
      <c r="H13" s="218">
        <v>3.99</v>
      </c>
      <c r="I13" s="218">
        <f>F13*G13*H13/1000</f>
        <v>323.36522883000004</v>
      </c>
      <c r="L13" s="220"/>
      <c r="M13" s="221"/>
      <c r="P13" s="462"/>
    </row>
    <row r="14" spans="1:16" ht="47.25">
      <c r="A14" s="215" t="s">
        <v>763</v>
      </c>
      <c r="B14" s="216" t="s">
        <v>834</v>
      </c>
      <c r="C14" s="218">
        <v>0</v>
      </c>
      <c r="D14" s="218">
        <v>0</v>
      </c>
      <c r="E14" s="218">
        <v>0</v>
      </c>
      <c r="F14" s="218">
        <f aca="true" t="shared" si="0" ref="F14:F24">(C14+D14+E14)/3</f>
        <v>0</v>
      </c>
      <c r="G14" s="218">
        <v>0</v>
      </c>
      <c r="H14" s="218">
        <v>0</v>
      </c>
      <c r="I14" s="218">
        <f>F14*G14*H14/1000</f>
        <v>0</v>
      </c>
      <c r="L14" s="221"/>
      <c r="M14" s="221"/>
      <c r="P14" s="462"/>
    </row>
    <row r="15" spans="1:9" ht="63">
      <c r="A15" s="215" t="s">
        <v>769</v>
      </c>
      <c r="B15" s="216" t="s">
        <v>835</v>
      </c>
      <c r="C15" s="218">
        <v>0</v>
      </c>
      <c r="D15" s="218">
        <v>0</v>
      </c>
      <c r="E15" s="218">
        <v>0</v>
      </c>
      <c r="F15" s="218">
        <f t="shared" si="0"/>
        <v>0</v>
      </c>
      <c r="G15" s="218">
        <v>0</v>
      </c>
      <c r="H15" s="218">
        <v>0</v>
      </c>
      <c r="I15" s="218">
        <f>F15*G15*H15/1000</f>
        <v>0</v>
      </c>
    </row>
    <row r="16" spans="1:9" ht="157.5">
      <c r="A16" s="215" t="s">
        <v>775</v>
      </c>
      <c r="B16" s="216" t="s">
        <v>836</v>
      </c>
      <c r="C16" s="218">
        <v>0</v>
      </c>
      <c r="D16" s="218">
        <v>0</v>
      </c>
      <c r="E16" s="218">
        <v>0</v>
      </c>
      <c r="F16" s="218">
        <f t="shared" si="0"/>
        <v>0</v>
      </c>
      <c r="G16" s="218">
        <v>0</v>
      </c>
      <c r="H16" s="218">
        <v>0</v>
      </c>
      <c r="I16" s="218">
        <f>F16*G16*H16/1000</f>
        <v>0</v>
      </c>
    </row>
    <row r="17" spans="1:9" ht="94.5">
      <c r="A17" s="215" t="s">
        <v>786</v>
      </c>
      <c r="B17" s="216" t="s">
        <v>837</v>
      </c>
      <c r="C17" s="218">
        <v>0</v>
      </c>
      <c r="D17" s="218">
        <v>0</v>
      </c>
      <c r="E17" s="218">
        <v>0</v>
      </c>
      <c r="F17" s="218">
        <f t="shared" si="0"/>
        <v>0</v>
      </c>
      <c r="G17" s="218">
        <v>0</v>
      </c>
      <c r="H17" s="218">
        <v>0</v>
      </c>
      <c r="I17" s="218">
        <f>F17*G17*H17/1000</f>
        <v>0</v>
      </c>
    </row>
    <row r="18" spans="1:9" ht="160.5">
      <c r="A18" s="215" t="s">
        <v>102</v>
      </c>
      <c r="B18" s="216" t="s">
        <v>838</v>
      </c>
      <c r="C18" s="219">
        <f>C19+C20+C21+C22+C23+C24</f>
        <v>0.25</v>
      </c>
      <c r="D18" s="219">
        <f>D19+D20+D21+D22+D23+D24</f>
        <v>0.65</v>
      </c>
      <c r="E18" s="219">
        <f>E19+E20+E21+E22+E23+E24</f>
        <v>855.7819999999999</v>
      </c>
      <c r="F18" s="219">
        <f>F19+F20+F21+F22+F23+F24</f>
        <v>285.5606666666667</v>
      </c>
      <c r="G18" s="219">
        <f>G19+G20+G21+G22+G23+G24</f>
        <v>469997.38</v>
      </c>
      <c r="H18" s="216">
        <v>0</v>
      </c>
      <c r="I18" s="219">
        <f>I20+I21+I22+I23+I24</f>
        <v>486.19043696</v>
      </c>
    </row>
    <row r="19" spans="1:9" ht="78.75">
      <c r="A19" s="215" t="s">
        <v>799</v>
      </c>
      <c r="B19" s="216" t="s">
        <v>839</v>
      </c>
      <c r="C19" s="219">
        <v>0.25</v>
      </c>
      <c r="D19" s="219">
        <v>0.65</v>
      </c>
      <c r="E19" s="219">
        <v>0.392</v>
      </c>
      <c r="F19" s="219">
        <f>(C19+D19+E19)/3</f>
        <v>0.4306666666666667</v>
      </c>
      <c r="G19" s="219">
        <v>103229.5</v>
      </c>
      <c r="H19" s="218">
        <v>3.99</v>
      </c>
      <c r="I19" s="219">
        <f>F19*G19*H19/1000</f>
        <v>177.38544362000002</v>
      </c>
    </row>
    <row r="20" spans="1:16" ht="78.75">
      <c r="A20" s="215" t="s">
        <v>104</v>
      </c>
      <c r="B20" s="216" t="s">
        <v>840</v>
      </c>
      <c r="C20" s="219">
        <v>0</v>
      </c>
      <c r="D20" s="219">
        <v>0</v>
      </c>
      <c r="E20" s="219">
        <v>0.64</v>
      </c>
      <c r="F20" s="219">
        <f t="shared" si="0"/>
        <v>0.21333333333333335</v>
      </c>
      <c r="G20" s="219">
        <v>160167</v>
      </c>
      <c r="H20" s="218">
        <v>3.99</v>
      </c>
      <c r="I20" s="219">
        <f>F20*G20*H20/1000</f>
        <v>136.33415040000003</v>
      </c>
      <c r="L20" s="220"/>
      <c r="M20" s="221"/>
      <c r="P20" s="462"/>
    </row>
    <row r="21" spans="1:16" ht="78.75">
      <c r="A21" s="215" t="s">
        <v>807</v>
      </c>
      <c r="B21" s="216" t="s">
        <v>841</v>
      </c>
      <c r="C21" s="219">
        <v>0</v>
      </c>
      <c r="D21" s="219">
        <v>0</v>
      </c>
      <c r="E21" s="219">
        <v>0.35</v>
      </c>
      <c r="F21" s="219">
        <f t="shared" si="0"/>
        <v>0.11666666666666665</v>
      </c>
      <c r="G21" s="219">
        <v>206459</v>
      </c>
      <c r="H21" s="218">
        <v>4.56</v>
      </c>
      <c r="I21" s="219">
        <f>F21*G21*H21/1000</f>
        <v>109.83618799999998</v>
      </c>
      <c r="L21" s="221"/>
      <c r="M21" s="221"/>
      <c r="P21" s="462"/>
    </row>
    <row r="22" spans="1:9" ht="63">
      <c r="A22" s="215" t="s">
        <v>812</v>
      </c>
      <c r="B22" s="216" t="s">
        <v>835</v>
      </c>
      <c r="C22" s="219"/>
      <c r="D22" s="219"/>
      <c r="E22" s="219"/>
      <c r="F22" s="219">
        <f t="shared" si="0"/>
        <v>0</v>
      </c>
      <c r="G22" s="219"/>
      <c r="H22" s="218"/>
      <c r="I22" s="219">
        <f>F22*G22*H22/1000</f>
        <v>0</v>
      </c>
    </row>
    <row r="23" spans="1:9" ht="216.75" customHeight="1">
      <c r="A23" s="215" t="s">
        <v>817</v>
      </c>
      <c r="B23" s="216" t="s">
        <v>842</v>
      </c>
      <c r="C23" s="219">
        <v>0</v>
      </c>
      <c r="D23" s="219">
        <v>0</v>
      </c>
      <c r="E23" s="219">
        <v>854.4</v>
      </c>
      <c r="F23" s="219">
        <f t="shared" si="0"/>
        <v>284.8</v>
      </c>
      <c r="G23" s="219">
        <v>141.88</v>
      </c>
      <c r="H23" s="218">
        <v>5.94</v>
      </c>
      <c r="I23" s="219">
        <f>F23*G23*H23/1000</f>
        <v>240.02009856</v>
      </c>
    </row>
    <row r="24" spans="1:9" ht="94.5">
      <c r="A24" s="215" t="s">
        <v>843</v>
      </c>
      <c r="B24" s="216" t="s">
        <v>837</v>
      </c>
      <c r="C24" s="219">
        <v>0</v>
      </c>
      <c r="D24" s="219">
        <v>0</v>
      </c>
      <c r="E24" s="219">
        <v>0</v>
      </c>
      <c r="F24" s="219">
        <f t="shared" si="0"/>
        <v>0</v>
      </c>
      <c r="G24" s="219">
        <v>0</v>
      </c>
      <c r="H24" s="219">
        <v>0</v>
      </c>
      <c r="I24" s="219">
        <v>0</v>
      </c>
    </row>
    <row r="26" ht="15">
      <c r="E26" s="222"/>
    </row>
  </sheetData>
  <sheetProtection selectLockedCells="1" selectUnlockedCells="1"/>
  <mergeCells count="14">
    <mergeCell ref="A1:I1"/>
    <mergeCell ref="A3:I3"/>
    <mergeCell ref="A4:I4"/>
    <mergeCell ref="A5:I5"/>
    <mergeCell ref="A6:I6"/>
    <mergeCell ref="A8:A9"/>
    <mergeCell ref="B8:B9"/>
    <mergeCell ref="C8:E8"/>
    <mergeCell ref="F8:F9"/>
    <mergeCell ref="G8:G9"/>
    <mergeCell ref="H8:H9"/>
    <mergeCell ref="I8:I9"/>
    <mergeCell ref="P13:P14"/>
    <mergeCell ref="P20:P21"/>
  </mergeCells>
  <printOptions horizontalCentered="1"/>
  <pageMargins left="0.7083333333333334" right="0.7083333333333334" top="0.7486111111111111" bottom="0.7479166666666667" header="0.31527777777777777" footer="0.5118055555555555"/>
  <pageSetup firstPageNumber="7" useFirstPageNumber="1" horizontalDpi="300" verticalDpi="300" orientation="landscape" paperSize="8" scale="65" r:id="rId1"/>
  <headerFooter alignWithMargins="0">
    <oddHeader>&amp;C&amp;"Calibri,Обычный"&amp;11&amp;P</oddHeader>
  </headerFooter>
</worksheet>
</file>

<file path=xl/worksheets/sheet2.xml><?xml version="1.0" encoding="utf-8"?>
<worksheet xmlns="http://schemas.openxmlformats.org/spreadsheetml/2006/main" xmlns:r="http://schemas.openxmlformats.org/officeDocument/2006/relationships">
  <sheetPr>
    <tabColor indexed="32"/>
    <pageSetUpPr fitToPage="1"/>
  </sheetPr>
  <dimension ref="A1:AW31"/>
  <sheetViews>
    <sheetView showGridLines="0" view="pageBreakPreview" zoomScale="55" zoomScaleSheetLayoutView="55" zoomScalePageLayoutView="0" workbookViewId="0" topLeftCell="A13">
      <selection activeCell="M24" sqref="M24"/>
    </sheetView>
  </sheetViews>
  <sheetFormatPr defaultColWidth="9.140625" defaultRowHeight="12.75"/>
  <cols>
    <col min="1" max="1" width="20.28125" style="1" customWidth="1"/>
    <col min="2" max="2" width="43.28125" style="1" customWidth="1"/>
    <col min="3" max="3" width="31.7109375" style="1" customWidth="1"/>
    <col min="4" max="45" width="12.140625" style="1" customWidth="1"/>
    <col min="46" max="16384" width="9.140625" style="1" customWidth="1"/>
  </cols>
  <sheetData>
    <row r="1" spans="47:49" ht="18.75">
      <c r="AU1" s="402" t="s">
        <v>0</v>
      </c>
      <c r="AV1" s="402"/>
      <c r="AW1" s="402"/>
    </row>
    <row r="2" spans="10:49" ht="18.75" customHeight="1">
      <c r="J2" s="4"/>
      <c r="K2" s="403"/>
      <c r="L2" s="403"/>
      <c r="M2" s="403"/>
      <c r="N2" s="403"/>
      <c r="O2" s="4"/>
      <c r="AU2" s="402" t="s">
        <v>1</v>
      </c>
      <c r="AV2" s="402"/>
      <c r="AW2" s="402"/>
    </row>
    <row r="3" spans="10:49" ht="18.75">
      <c r="J3" s="5"/>
      <c r="K3" s="5"/>
      <c r="L3" s="5"/>
      <c r="M3" s="5"/>
      <c r="N3" s="5"/>
      <c r="O3" s="5"/>
      <c r="AU3" s="402" t="s">
        <v>2</v>
      </c>
      <c r="AV3" s="402"/>
      <c r="AW3" s="402"/>
    </row>
    <row r="4" spans="1:49" ht="18.75">
      <c r="A4" s="404" t="s">
        <v>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row>
    <row r="5" spans="1:49" ht="18.75">
      <c r="A5" s="404" t="s">
        <v>124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spans="1:45" ht="18.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9"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spans="1:49"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2">
      <c r="A9" s="10"/>
    </row>
    <row r="10" spans="1:49" ht="18.75">
      <c r="A10" s="404" t="s">
        <v>7</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spans="1:45" ht="18.75">
      <c r="A11" s="11"/>
      <c r="B11" s="11"/>
      <c r="C11" s="11"/>
      <c r="D11" s="11"/>
      <c r="E11" s="11"/>
      <c r="F11" s="11"/>
      <c r="G11" s="11"/>
      <c r="H11" s="11"/>
      <c r="I11" s="11"/>
      <c r="J11" s="11"/>
      <c r="K11" s="11"/>
      <c r="L11" s="11"/>
      <c r="M11" s="11"/>
      <c r="N11" s="11"/>
      <c r="O11" s="11"/>
      <c r="P11" s="14"/>
      <c r="Q11" s="14"/>
      <c r="R11" s="14"/>
      <c r="S11" s="14"/>
      <c r="T11" s="14"/>
      <c r="U11" s="14"/>
      <c r="V11" s="14"/>
      <c r="W11" s="14"/>
      <c r="X11" s="14"/>
      <c r="Y11" s="14"/>
      <c r="Z11" s="14"/>
      <c r="AA11" s="14"/>
      <c r="AB11" s="14"/>
      <c r="AC11" s="14"/>
      <c r="AD11" s="14"/>
      <c r="AE11" s="14"/>
      <c r="AF11" s="14"/>
      <c r="AG11" s="14"/>
      <c r="AH11" s="11"/>
      <c r="AI11" s="11"/>
      <c r="AJ11" s="11"/>
      <c r="AK11" s="11"/>
      <c r="AL11" s="11"/>
      <c r="AM11" s="11"/>
      <c r="AN11" s="11"/>
      <c r="AO11" s="11"/>
      <c r="AP11" s="11"/>
      <c r="AQ11" s="11"/>
      <c r="AR11" s="11"/>
      <c r="AS11" s="11"/>
    </row>
    <row r="12" spans="1:49" s="5" customFormat="1"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row>
    <row r="13" spans="1:49" s="5" customFormat="1" ht="15.75">
      <c r="A13" s="407" t="s">
        <v>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5" s="5" customFormat="1" ht="18.75">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row>
    <row r="15" spans="1:49" s="16" customFormat="1" ht="15.75" customHeight="1">
      <c r="A15" s="409" t="s">
        <v>10</v>
      </c>
      <c r="B15" s="409" t="s">
        <v>11</v>
      </c>
      <c r="C15" s="409" t="s">
        <v>12</v>
      </c>
      <c r="D15" s="409" t="s">
        <v>13</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pans="1:49" ht="63" customHeight="1">
      <c r="A16" s="409"/>
      <c r="B16" s="409"/>
      <c r="C16" s="409"/>
      <c r="D16" s="409" t="s">
        <v>14</v>
      </c>
      <c r="E16" s="409"/>
      <c r="F16" s="409"/>
      <c r="G16" s="409"/>
      <c r="H16" s="409"/>
      <c r="I16" s="409"/>
      <c r="J16" s="409"/>
      <c r="K16" s="409"/>
      <c r="L16" s="409"/>
      <c r="M16" s="409"/>
      <c r="N16" s="409"/>
      <c r="O16" s="409"/>
      <c r="P16" s="409"/>
      <c r="Q16" s="409"/>
      <c r="R16" s="409"/>
      <c r="S16" s="409"/>
      <c r="T16" s="409" t="s">
        <v>15</v>
      </c>
      <c r="U16" s="409"/>
      <c r="V16" s="409"/>
      <c r="W16" s="409"/>
      <c r="X16" s="409"/>
      <c r="Y16" s="409"/>
      <c r="Z16" s="409"/>
      <c r="AA16" s="409"/>
      <c r="AB16" s="409"/>
      <c r="AC16" s="409"/>
      <c r="AD16" s="409" t="s">
        <v>16</v>
      </c>
      <c r="AE16" s="409"/>
      <c r="AF16" s="409"/>
      <c r="AG16" s="409"/>
      <c r="AH16" s="409" t="s">
        <v>17</v>
      </c>
      <c r="AI16" s="409"/>
      <c r="AJ16" s="409"/>
      <c r="AK16" s="409"/>
      <c r="AL16" s="409" t="s">
        <v>18</v>
      </c>
      <c r="AM16" s="409"/>
      <c r="AN16" s="409"/>
      <c r="AO16" s="409"/>
      <c r="AP16" s="409"/>
      <c r="AQ16" s="409"/>
      <c r="AR16" s="409" t="s">
        <v>19</v>
      </c>
      <c r="AS16" s="409"/>
      <c r="AT16" s="409"/>
      <c r="AU16" s="409"/>
      <c r="AV16" s="409" t="s">
        <v>20</v>
      </c>
      <c r="AW16" s="409"/>
    </row>
    <row r="17" spans="1:49" s="19" customFormat="1" ht="192" customHeight="1">
      <c r="A17" s="409"/>
      <c r="B17" s="409"/>
      <c r="C17" s="409"/>
      <c r="D17" s="410" t="s">
        <v>21</v>
      </c>
      <c r="E17" s="410"/>
      <c r="F17" s="410" t="s">
        <v>22</v>
      </c>
      <c r="G17" s="410"/>
      <c r="H17" s="410" t="s">
        <v>23</v>
      </c>
      <c r="I17" s="410"/>
      <c r="J17" s="410" t="s">
        <v>24</v>
      </c>
      <c r="K17" s="410"/>
      <c r="L17" s="410" t="s">
        <v>25</v>
      </c>
      <c r="M17" s="410"/>
      <c r="N17" s="410" t="s">
        <v>26</v>
      </c>
      <c r="O17" s="410"/>
      <c r="P17" s="410" t="s">
        <v>27</v>
      </c>
      <c r="Q17" s="410"/>
      <c r="R17" s="410" t="s">
        <v>28</v>
      </c>
      <c r="S17" s="410"/>
      <c r="T17" s="410" t="s">
        <v>29</v>
      </c>
      <c r="U17" s="410"/>
      <c r="V17" s="410" t="s">
        <v>125</v>
      </c>
      <c r="W17" s="410"/>
      <c r="X17" s="410" t="s">
        <v>31</v>
      </c>
      <c r="Y17" s="410"/>
      <c r="Z17" s="410" t="s">
        <v>32</v>
      </c>
      <c r="AA17" s="410"/>
      <c r="AB17" s="410" t="s">
        <v>33</v>
      </c>
      <c r="AC17" s="410"/>
      <c r="AD17" s="410" t="s">
        <v>34</v>
      </c>
      <c r="AE17" s="410"/>
      <c r="AF17" s="410" t="s">
        <v>35</v>
      </c>
      <c r="AG17" s="410"/>
      <c r="AH17" s="410" t="s">
        <v>36</v>
      </c>
      <c r="AI17" s="410"/>
      <c r="AJ17" s="410" t="s">
        <v>37</v>
      </c>
      <c r="AK17" s="410"/>
      <c r="AL17" s="410" t="s">
        <v>38</v>
      </c>
      <c r="AM17" s="410"/>
      <c r="AN17" s="410" t="s">
        <v>39</v>
      </c>
      <c r="AO17" s="410"/>
      <c r="AP17" s="410" t="s">
        <v>40</v>
      </c>
      <c r="AQ17" s="410"/>
      <c r="AR17" s="410" t="s">
        <v>41</v>
      </c>
      <c r="AS17" s="410"/>
      <c r="AT17" s="410" t="s">
        <v>42</v>
      </c>
      <c r="AU17" s="410"/>
      <c r="AV17" s="410" t="s">
        <v>43</v>
      </c>
      <c r="AW17" s="410"/>
    </row>
    <row r="18" spans="1:49" ht="128.25" customHeight="1">
      <c r="A18" s="409"/>
      <c r="B18" s="409"/>
      <c r="C18" s="409"/>
      <c r="D18" s="17" t="s">
        <v>44</v>
      </c>
      <c r="E18" s="17" t="s">
        <v>45</v>
      </c>
      <c r="F18" s="17" t="s">
        <v>44</v>
      </c>
      <c r="G18" s="17" t="s">
        <v>45</v>
      </c>
      <c r="H18" s="17" t="s">
        <v>44</v>
      </c>
      <c r="I18" s="17" t="s">
        <v>45</v>
      </c>
      <c r="J18" s="17" t="s">
        <v>44</v>
      </c>
      <c r="K18" s="17" t="s">
        <v>45</v>
      </c>
      <c r="L18" s="17" t="s">
        <v>44</v>
      </c>
      <c r="M18" s="17" t="s">
        <v>45</v>
      </c>
      <c r="N18" s="17" t="s">
        <v>44</v>
      </c>
      <c r="O18" s="17" t="s">
        <v>45</v>
      </c>
      <c r="P18" s="17" t="s">
        <v>44</v>
      </c>
      <c r="Q18" s="17" t="s">
        <v>45</v>
      </c>
      <c r="R18" s="17" t="s">
        <v>44</v>
      </c>
      <c r="S18" s="17" t="s">
        <v>45</v>
      </c>
      <c r="T18" s="17" t="s">
        <v>44</v>
      </c>
      <c r="U18" s="17" t="s">
        <v>45</v>
      </c>
      <c r="V18" s="17" t="s">
        <v>44</v>
      </c>
      <c r="W18" s="17" t="s">
        <v>45</v>
      </c>
      <c r="X18" s="17" t="s">
        <v>44</v>
      </c>
      <c r="Y18" s="17" t="s">
        <v>45</v>
      </c>
      <c r="Z18" s="17" t="s">
        <v>44</v>
      </c>
      <c r="AA18" s="17" t="s">
        <v>45</v>
      </c>
      <c r="AB18" s="17" t="s">
        <v>44</v>
      </c>
      <c r="AC18" s="17" t="s">
        <v>45</v>
      </c>
      <c r="AD18" s="17" t="s">
        <v>44</v>
      </c>
      <c r="AE18" s="17" t="s">
        <v>45</v>
      </c>
      <c r="AF18" s="17" t="s">
        <v>44</v>
      </c>
      <c r="AG18" s="17" t="s">
        <v>45</v>
      </c>
      <c r="AH18" s="17" t="s">
        <v>44</v>
      </c>
      <c r="AI18" s="17" t="s">
        <v>45</v>
      </c>
      <c r="AJ18" s="17" t="s">
        <v>44</v>
      </c>
      <c r="AK18" s="17" t="s">
        <v>45</v>
      </c>
      <c r="AL18" s="17" t="s">
        <v>44</v>
      </c>
      <c r="AM18" s="17" t="s">
        <v>45</v>
      </c>
      <c r="AN18" s="17" t="s">
        <v>44</v>
      </c>
      <c r="AO18" s="17" t="s">
        <v>45</v>
      </c>
      <c r="AP18" s="17" t="s">
        <v>44</v>
      </c>
      <c r="AQ18" s="17" t="s">
        <v>45</v>
      </c>
      <c r="AR18" s="17" t="s">
        <v>44</v>
      </c>
      <c r="AS18" s="17" t="s">
        <v>45</v>
      </c>
      <c r="AT18" s="17" t="s">
        <v>44</v>
      </c>
      <c r="AU18" s="17" t="s">
        <v>45</v>
      </c>
      <c r="AV18" s="17" t="s">
        <v>44</v>
      </c>
      <c r="AW18" s="17" t="s">
        <v>45</v>
      </c>
    </row>
    <row r="19" spans="1:49" s="23" customFormat="1" ht="17.25" customHeight="1">
      <c r="A19" s="20">
        <v>1</v>
      </c>
      <c r="B19" s="21">
        <v>2</v>
      </c>
      <c r="C19" s="20">
        <v>3</v>
      </c>
      <c r="D19" s="21" t="s">
        <v>46</v>
      </c>
      <c r="E19" s="21" t="s">
        <v>47</v>
      </c>
      <c r="F19" s="21" t="s">
        <v>48</v>
      </c>
      <c r="G19" s="21" t="s">
        <v>49</v>
      </c>
      <c r="H19" s="21" t="s">
        <v>50</v>
      </c>
      <c r="I19" s="21" t="s">
        <v>51</v>
      </c>
      <c r="J19" s="21" t="s">
        <v>52</v>
      </c>
      <c r="K19" s="21" t="s">
        <v>53</v>
      </c>
      <c r="L19" s="21" t="s">
        <v>54</v>
      </c>
      <c r="M19" s="21" t="s">
        <v>55</v>
      </c>
      <c r="N19" s="21" t="s">
        <v>56</v>
      </c>
      <c r="O19" s="21" t="s">
        <v>57</v>
      </c>
      <c r="P19" s="21" t="s">
        <v>58</v>
      </c>
      <c r="Q19" s="21" t="s">
        <v>59</v>
      </c>
      <c r="R19" s="21" t="s">
        <v>60</v>
      </c>
      <c r="S19" s="21" t="s">
        <v>61</v>
      </c>
      <c r="T19" s="21" t="s">
        <v>62</v>
      </c>
      <c r="U19" s="21" t="s">
        <v>63</v>
      </c>
      <c r="V19" s="21" t="s">
        <v>64</v>
      </c>
      <c r="W19" s="21" t="s">
        <v>65</v>
      </c>
      <c r="X19" s="21" t="s">
        <v>66</v>
      </c>
      <c r="Y19" s="21" t="s">
        <v>67</v>
      </c>
      <c r="Z19" s="21" t="s">
        <v>68</v>
      </c>
      <c r="AA19" s="21" t="s">
        <v>69</v>
      </c>
      <c r="AB19" s="21" t="s">
        <v>70</v>
      </c>
      <c r="AC19" s="21" t="s">
        <v>71</v>
      </c>
      <c r="AD19" s="21" t="s">
        <v>72</v>
      </c>
      <c r="AE19" s="21" t="s">
        <v>73</v>
      </c>
      <c r="AF19" s="21" t="s">
        <v>74</v>
      </c>
      <c r="AG19" s="21" t="s">
        <v>75</v>
      </c>
      <c r="AH19" s="21" t="s">
        <v>76</v>
      </c>
      <c r="AI19" s="21" t="s">
        <v>77</v>
      </c>
      <c r="AJ19" s="21" t="s">
        <v>78</v>
      </c>
      <c r="AK19" s="21" t="s">
        <v>79</v>
      </c>
      <c r="AL19" s="21" t="s">
        <v>80</v>
      </c>
      <c r="AM19" s="21" t="s">
        <v>81</v>
      </c>
      <c r="AN19" s="21" t="s">
        <v>82</v>
      </c>
      <c r="AO19" s="21" t="s">
        <v>83</v>
      </c>
      <c r="AP19" s="21" t="s">
        <v>84</v>
      </c>
      <c r="AQ19" s="21" t="s">
        <v>85</v>
      </c>
      <c r="AR19" s="21" t="s">
        <v>86</v>
      </c>
      <c r="AS19" s="21" t="s">
        <v>87</v>
      </c>
      <c r="AT19" s="21" t="s">
        <v>88</v>
      </c>
      <c r="AU19" s="21" t="s">
        <v>89</v>
      </c>
      <c r="AV19" s="21" t="s">
        <v>90</v>
      </c>
      <c r="AW19" s="21" t="s">
        <v>91</v>
      </c>
    </row>
    <row r="20" spans="1:49" s="304" customFormat="1" ht="31.5">
      <c r="A20" s="297">
        <v>0</v>
      </c>
      <c r="B20" s="298" t="s">
        <v>92</v>
      </c>
      <c r="C20" s="299" t="s">
        <v>93</v>
      </c>
      <c r="D20" s="300">
        <v>0</v>
      </c>
      <c r="E20" s="300">
        <v>0</v>
      </c>
      <c r="F20" s="300">
        <v>0</v>
      </c>
      <c r="G20" s="300">
        <v>0</v>
      </c>
      <c r="H20" s="300">
        <v>0</v>
      </c>
      <c r="I20" s="300">
        <v>0</v>
      </c>
      <c r="J20" s="300">
        <v>0</v>
      </c>
      <c r="K20" s="300">
        <v>0</v>
      </c>
      <c r="L20" s="300">
        <v>1.2</v>
      </c>
      <c r="M20" s="300">
        <v>1.2</v>
      </c>
      <c r="N20" s="300">
        <v>0</v>
      </c>
      <c r="O20" s="300">
        <v>0</v>
      </c>
      <c r="P20" s="300">
        <v>0</v>
      </c>
      <c r="Q20" s="300">
        <v>0</v>
      </c>
      <c r="R20" s="301" t="s">
        <v>94</v>
      </c>
      <c r="S20" s="301" t="s">
        <v>94</v>
      </c>
      <c r="T20" s="300">
        <v>0</v>
      </c>
      <c r="U20" s="300">
        <v>0</v>
      </c>
      <c r="V20" s="300">
        <f>V21</f>
        <v>12.745000000000001</v>
      </c>
      <c r="W20" s="300">
        <f>W21</f>
        <v>7.792</v>
      </c>
      <c r="X20" s="302" t="s">
        <v>94</v>
      </c>
      <c r="Y20" s="300">
        <v>0</v>
      </c>
      <c r="Z20" s="302" t="s">
        <v>94</v>
      </c>
      <c r="AA20" s="300">
        <v>0</v>
      </c>
      <c r="AB20" s="301" t="s">
        <v>94</v>
      </c>
      <c r="AC20" s="301" t="s">
        <v>94</v>
      </c>
      <c r="AD20" s="301" t="s">
        <v>94</v>
      </c>
      <c r="AE20" s="301" t="s">
        <v>94</v>
      </c>
      <c r="AF20" s="301" t="s">
        <v>94</v>
      </c>
      <c r="AG20" s="301" t="s">
        <v>94</v>
      </c>
      <c r="AH20" s="301" t="s">
        <v>94</v>
      </c>
      <c r="AI20" s="300">
        <v>0</v>
      </c>
      <c r="AJ20" s="302" t="s">
        <v>94</v>
      </c>
      <c r="AK20" s="300">
        <v>0</v>
      </c>
      <c r="AL20" s="300" t="s">
        <v>94</v>
      </c>
      <c r="AM20" s="300">
        <v>0</v>
      </c>
      <c r="AN20" s="300" t="s">
        <v>94</v>
      </c>
      <c r="AO20" s="300">
        <v>0</v>
      </c>
      <c r="AP20" s="300" t="s">
        <v>94</v>
      </c>
      <c r="AQ20" s="300">
        <v>0</v>
      </c>
      <c r="AR20" s="300" t="s">
        <v>94</v>
      </c>
      <c r="AS20" s="300">
        <v>0</v>
      </c>
      <c r="AT20" s="300" t="s">
        <v>94</v>
      </c>
      <c r="AU20" s="300">
        <v>0</v>
      </c>
      <c r="AV20" s="300" t="s">
        <v>94</v>
      </c>
      <c r="AW20" s="300">
        <v>0</v>
      </c>
    </row>
    <row r="21" spans="1:49" s="304" customFormat="1" ht="31.5">
      <c r="A21" s="305" t="s">
        <v>95</v>
      </c>
      <c r="B21" s="306" t="s">
        <v>96</v>
      </c>
      <c r="C21" s="299" t="s">
        <v>93</v>
      </c>
      <c r="D21" s="300">
        <v>0</v>
      </c>
      <c r="E21" s="300">
        <v>0</v>
      </c>
      <c r="F21" s="300">
        <v>0</v>
      </c>
      <c r="G21" s="300">
        <v>0</v>
      </c>
      <c r="H21" s="300">
        <v>0</v>
      </c>
      <c r="I21" s="300">
        <v>0</v>
      </c>
      <c r="J21" s="300">
        <v>0</v>
      </c>
      <c r="K21" s="300">
        <v>0</v>
      </c>
      <c r="L21" s="300"/>
      <c r="M21" s="300">
        <v>0</v>
      </c>
      <c r="N21" s="300">
        <v>0</v>
      </c>
      <c r="O21" s="300">
        <v>0</v>
      </c>
      <c r="P21" s="300">
        <v>0</v>
      </c>
      <c r="Q21" s="300">
        <v>0</v>
      </c>
      <c r="R21" s="301" t="s">
        <v>94</v>
      </c>
      <c r="S21" s="301" t="s">
        <v>94</v>
      </c>
      <c r="T21" s="300">
        <v>0</v>
      </c>
      <c r="U21" s="300">
        <v>0</v>
      </c>
      <c r="V21" s="300">
        <f>V23</f>
        <v>12.745000000000001</v>
      </c>
      <c r="W21" s="300">
        <f>W23</f>
        <v>7.792</v>
      </c>
      <c r="X21" s="302" t="s">
        <v>94</v>
      </c>
      <c r="Y21" s="300">
        <v>0</v>
      </c>
      <c r="Z21" s="302" t="s">
        <v>94</v>
      </c>
      <c r="AA21" s="300">
        <v>0</v>
      </c>
      <c r="AB21" s="301" t="s">
        <v>94</v>
      </c>
      <c r="AC21" s="301" t="s">
        <v>94</v>
      </c>
      <c r="AD21" s="301" t="s">
        <v>94</v>
      </c>
      <c r="AE21" s="301" t="s">
        <v>94</v>
      </c>
      <c r="AF21" s="301" t="s">
        <v>94</v>
      </c>
      <c r="AG21" s="301" t="s">
        <v>94</v>
      </c>
      <c r="AH21" s="301" t="s">
        <v>94</v>
      </c>
      <c r="AI21" s="300">
        <v>0</v>
      </c>
      <c r="AJ21" s="302" t="s">
        <v>94</v>
      </c>
      <c r="AK21" s="300">
        <v>0</v>
      </c>
      <c r="AL21" s="300" t="s">
        <v>94</v>
      </c>
      <c r="AM21" s="300">
        <v>0</v>
      </c>
      <c r="AN21" s="300" t="s">
        <v>94</v>
      </c>
      <c r="AO21" s="300">
        <v>0</v>
      </c>
      <c r="AP21" s="300" t="s">
        <v>94</v>
      </c>
      <c r="AQ21" s="300">
        <v>0</v>
      </c>
      <c r="AR21" s="300" t="s">
        <v>94</v>
      </c>
      <c r="AS21" s="300">
        <v>0</v>
      </c>
      <c r="AT21" s="300" t="s">
        <v>94</v>
      </c>
      <c r="AU21" s="300">
        <v>0</v>
      </c>
      <c r="AV21" s="300" t="s">
        <v>94</v>
      </c>
      <c r="AW21" s="300">
        <v>0</v>
      </c>
    </row>
    <row r="22" spans="1:49" s="304" customFormat="1" ht="31.5">
      <c r="A22" s="305" t="s">
        <v>97</v>
      </c>
      <c r="B22" s="306" t="s">
        <v>98</v>
      </c>
      <c r="C22" s="299" t="s">
        <v>93</v>
      </c>
      <c r="D22" s="300">
        <v>0</v>
      </c>
      <c r="E22" s="300">
        <v>0</v>
      </c>
      <c r="F22" s="300">
        <v>0</v>
      </c>
      <c r="G22" s="300">
        <v>0</v>
      </c>
      <c r="H22" s="300">
        <v>0</v>
      </c>
      <c r="I22" s="300">
        <v>0</v>
      </c>
      <c r="J22" s="300">
        <v>0</v>
      </c>
      <c r="K22" s="300">
        <v>0</v>
      </c>
      <c r="L22" s="300">
        <v>1.2</v>
      </c>
      <c r="M22" s="300">
        <v>1.2</v>
      </c>
      <c r="N22" s="300">
        <v>0</v>
      </c>
      <c r="O22" s="300">
        <v>0</v>
      </c>
      <c r="P22" s="300">
        <v>0</v>
      </c>
      <c r="Q22" s="300">
        <v>0</v>
      </c>
      <c r="R22" s="301" t="s">
        <v>94</v>
      </c>
      <c r="S22" s="301" t="s">
        <v>94</v>
      </c>
      <c r="T22" s="300">
        <v>0</v>
      </c>
      <c r="U22" s="300">
        <v>0</v>
      </c>
      <c r="V22" s="300">
        <v>0</v>
      </c>
      <c r="W22" s="300">
        <v>0</v>
      </c>
      <c r="X22" s="302" t="s">
        <v>94</v>
      </c>
      <c r="Y22" s="300">
        <v>0</v>
      </c>
      <c r="Z22" s="302" t="s">
        <v>94</v>
      </c>
      <c r="AA22" s="300">
        <v>0</v>
      </c>
      <c r="AB22" s="301" t="s">
        <v>94</v>
      </c>
      <c r="AC22" s="301" t="s">
        <v>94</v>
      </c>
      <c r="AD22" s="301" t="s">
        <v>94</v>
      </c>
      <c r="AE22" s="301" t="s">
        <v>94</v>
      </c>
      <c r="AF22" s="301" t="s">
        <v>94</v>
      </c>
      <c r="AG22" s="301" t="s">
        <v>94</v>
      </c>
      <c r="AH22" s="301" t="s">
        <v>94</v>
      </c>
      <c r="AI22" s="300">
        <v>0</v>
      </c>
      <c r="AJ22" s="302" t="s">
        <v>94</v>
      </c>
      <c r="AK22" s="300">
        <v>0</v>
      </c>
      <c r="AL22" s="300" t="s">
        <v>94</v>
      </c>
      <c r="AM22" s="300">
        <v>0</v>
      </c>
      <c r="AN22" s="300" t="s">
        <v>94</v>
      </c>
      <c r="AO22" s="300">
        <v>0</v>
      </c>
      <c r="AP22" s="300" t="s">
        <v>94</v>
      </c>
      <c r="AQ22" s="300">
        <v>0</v>
      </c>
      <c r="AR22" s="300" t="s">
        <v>94</v>
      </c>
      <c r="AS22" s="300">
        <v>0</v>
      </c>
      <c r="AT22" s="300" t="s">
        <v>94</v>
      </c>
      <c r="AU22" s="300">
        <v>0</v>
      </c>
      <c r="AV22" s="300" t="s">
        <v>94</v>
      </c>
      <c r="AW22" s="300">
        <v>0</v>
      </c>
    </row>
    <row r="23" spans="1:49" s="304" customFormat="1" ht="15.75">
      <c r="A23" s="305">
        <v>1</v>
      </c>
      <c r="B23" s="306" t="s">
        <v>101</v>
      </c>
      <c r="C23" s="299" t="s">
        <v>93</v>
      </c>
      <c r="D23" s="300">
        <v>0</v>
      </c>
      <c r="E23" s="300">
        <v>0</v>
      </c>
      <c r="F23" s="300">
        <v>0</v>
      </c>
      <c r="G23" s="300">
        <v>0</v>
      </c>
      <c r="H23" s="300">
        <v>0</v>
      </c>
      <c r="I23" s="300">
        <v>0</v>
      </c>
      <c r="J23" s="300">
        <v>0</v>
      </c>
      <c r="K23" s="300">
        <v>0</v>
      </c>
      <c r="L23" s="300">
        <v>1.2</v>
      </c>
      <c r="M23" s="300">
        <v>1.2</v>
      </c>
      <c r="N23" s="300">
        <v>0</v>
      </c>
      <c r="O23" s="300">
        <v>0</v>
      </c>
      <c r="P23" s="300">
        <v>0</v>
      </c>
      <c r="Q23" s="300">
        <v>0</v>
      </c>
      <c r="R23" s="301" t="s">
        <v>94</v>
      </c>
      <c r="S23" s="301" t="s">
        <v>94</v>
      </c>
      <c r="T23" s="300">
        <v>0</v>
      </c>
      <c r="U23" s="300">
        <v>0</v>
      </c>
      <c r="V23" s="300">
        <f aca="true" t="shared" si="0" ref="V23:W25">V24</f>
        <v>12.745000000000001</v>
      </c>
      <c r="W23" s="300">
        <f t="shared" si="0"/>
        <v>7.792</v>
      </c>
      <c r="X23" s="302" t="s">
        <v>94</v>
      </c>
      <c r="Y23" s="300">
        <v>0</v>
      </c>
      <c r="Z23" s="302" t="s">
        <v>94</v>
      </c>
      <c r="AA23" s="300">
        <v>0</v>
      </c>
      <c r="AB23" s="301" t="s">
        <v>94</v>
      </c>
      <c r="AC23" s="301" t="s">
        <v>94</v>
      </c>
      <c r="AD23" s="301" t="s">
        <v>94</v>
      </c>
      <c r="AE23" s="301" t="s">
        <v>94</v>
      </c>
      <c r="AF23" s="301" t="s">
        <v>94</v>
      </c>
      <c r="AG23" s="301" t="s">
        <v>94</v>
      </c>
      <c r="AH23" s="301" t="s">
        <v>94</v>
      </c>
      <c r="AI23" s="300">
        <v>0</v>
      </c>
      <c r="AJ23" s="302" t="s">
        <v>94</v>
      </c>
      <c r="AK23" s="300">
        <v>0</v>
      </c>
      <c r="AL23" s="300" t="s">
        <v>94</v>
      </c>
      <c r="AM23" s="300">
        <v>0</v>
      </c>
      <c r="AN23" s="300" t="s">
        <v>94</v>
      </c>
      <c r="AO23" s="300">
        <v>0</v>
      </c>
      <c r="AP23" s="300" t="s">
        <v>94</v>
      </c>
      <c r="AQ23" s="300">
        <v>0</v>
      </c>
      <c r="AR23" s="300" t="s">
        <v>94</v>
      </c>
      <c r="AS23" s="300">
        <v>0</v>
      </c>
      <c r="AT23" s="300" t="s">
        <v>94</v>
      </c>
      <c r="AU23" s="300">
        <v>0</v>
      </c>
      <c r="AV23" s="300" t="s">
        <v>94</v>
      </c>
      <c r="AW23" s="300">
        <v>0</v>
      </c>
    </row>
    <row r="24" spans="1:49" s="304" customFormat="1" ht="47.25">
      <c r="A24" s="313" t="s">
        <v>102</v>
      </c>
      <c r="B24" s="306" t="s">
        <v>103</v>
      </c>
      <c r="C24" s="299" t="s">
        <v>93</v>
      </c>
      <c r="D24" s="300">
        <v>0</v>
      </c>
      <c r="E24" s="300">
        <v>0</v>
      </c>
      <c r="F24" s="300">
        <v>0</v>
      </c>
      <c r="G24" s="300">
        <v>0</v>
      </c>
      <c r="H24" s="300">
        <v>0</v>
      </c>
      <c r="I24" s="300">
        <v>0</v>
      </c>
      <c r="J24" s="300">
        <v>0</v>
      </c>
      <c r="K24" s="300">
        <v>0</v>
      </c>
      <c r="L24" s="300">
        <v>0</v>
      </c>
      <c r="M24" s="300">
        <v>0</v>
      </c>
      <c r="N24" s="300">
        <v>0</v>
      </c>
      <c r="O24" s="300">
        <v>0</v>
      </c>
      <c r="P24" s="300">
        <v>0</v>
      </c>
      <c r="Q24" s="300">
        <v>0</v>
      </c>
      <c r="R24" s="301" t="s">
        <v>94</v>
      </c>
      <c r="S24" s="301" t="s">
        <v>94</v>
      </c>
      <c r="T24" s="300">
        <v>0</v>
      </c>
      <c r="U24" s="300">
        <v>0</v>
      </c>
      <c r="V24" s="300">
        <f t="shared" si="0"/>
        <v>12.745000000000001</v>
      </c>
      <c r="W24" s="300">
        <f t="shared" si="0"/>
        <v>7.792</v>
      </c>
      <c r="X24" s="302" t="s">
        <v>94</v>
      </c>
      <c r="Y24" s="300">
        <v>0</v>
      </c>
      <c r="Z24" s="302" t="s">
        <v>94</v>
      </c>
      <c r="AA24" s="300">
        <v>0</v>
      </c>
      <c r="AB24" s="301" t="s">
        <v>94</v>
      </c>
      <c r="AC24" s="301" t="s">
        <v>94</v>
      </c>
      <c r="AD24" s="301" t="s">
        <v>94</v>
      </c>
      <c r="AE24" s="301" t="s">
        <v>94</v>
      </c>
      <c r="AF24" s="301" t="s">
        <v>94</v>
      </c>
      <c r="AG24" s="301" t="s">
        <v>94</v>
      </c>
      <c r="AH24" s="301" t="s">
        <v>94</v>
      </c>
      <c r="AI24" s="300">
        <v>0</v>
      </c>
      <c r="AJ24" s="302" t="s">
        <v>94</v>
      </c>
      <c r="AK24" s="300">
        <v>0</v>
      </c>
      <c r="AL24" s="300" t="s">
        <v>94</v>
      </c>
      <c r="AM24" s="300">
        <v>0</v>
      </c>
      <c r="AN24" s="300" t="s">
        <v>94</v>
      </c>
      <c r="AO24" s="300">
        <v>0</v>
      </c>
      <c r="AP24" s="300" t="s">
        <v>94</v>
      </c>
      <c r="AQ24" s="300">
        <v>0</v>
      </c>
      <c r="AR24" s="300" t="s">
        <v>94</v>
      </c>
      <c r="AS24" s="300">
        <v>0</v>
      </c>
      <c r="AT24" s="300" t="s">
        <v>94</v>
      </c>
      <c r="AU24" s="300">
        <v>0</v>
      </c>
      <c r="AV24" s="300" t="s">
        <v>94</v>
      </c>
      <c r="AW24" s="300">
        <v>0</v>
      </c>
    </row>
    <row r="25" spans="1:49" s="304" customFormat="1" ht="47.25">
      <c r="A25" s="313" t="s">
        <v>104</v>
      </c>
      <c r="B25" s="306" t="s">
        <v>105</v>
      </c>
      <c r="C25" s="299" t="s">
        <v>93</v>
      </c>
      <c r="D25" s="300">
        <v>0</v>
      </c>
      <c r="E25" s="300">
        <v>0</v>
      </c>
      <c r="F25" s="300">
        <v>0</v>
      </c>
      <c r="G25" s="300">
        <v>0</v>
      </c>
      <c r="H25" s="300">
        <v>0</v>
      </c>
      <c r="I25" s="300">
        <v>0</v>
      </c>
      <c r="J25" s="300">
        <v>0</v>
      </c>
      <c r="K25" s="300">
        <v>0</v>
      </c>
      <c r="L25" s="300">
        <v>0</v>
      </c>
      <c r="M25" s="300">
        <v>0</v>
      </c>
      <c r="N25" s="300">
        <v>0</v>
      </c>
      <c r="O25" s="300">
        <v>0</v>
      </c>
      <c r="P25" s="300">
        <v>0</v>
      </c>
      <c r="Q25" s="300">
        <v>0</v>
      </c>
      <c r="R25" s="301" t="s">
        <v>94</v>
      </c>
      <c r="S25" s="301" t="s">
        <v>94</v>
      </c>
      <c r="T25" s="300">
        <v>0</v>
      </c>
      <c r="U25" s="300">
        <v>0</v>
      </c>
      <c r="V25" s="300">
        <f t="shared" si="0"/>
        <v>12.745000000000001</v>
      </c>
      <c r="W25" s="300">
        <f t="shared" si="0"/>
        <v>7.792</v>
      </c>
      <c r="X25" s="302" t="s">
        <v>94</v>
      </c>
      <c r="Y25" s="300">
        <v>0</v>
      </c>
      <c r="Z25" s="302" t="s">
        <v>94</v>
      </c>
      <c r="AA25" s="300">
        <v>0</v>
      </c>
      <c r="AB25" s="301" t="s">
        <v>94</v>
      </c>
      <c r="AC25" s="301" t="s">
        <v>94</v>
      </c>
      <c r="AD25" s="301" t="s">
        <v>94</v>
      </c>
      <c r="AE25" s="301" t="s">
        <v>94</v>
      </c>
      <c r="AF25" s="301" t="s">
        <v>94</v>
      </c>
      <c r="AG25" s="301" t="s">
        <v>94</v>
      </c>
      <c r="AH25" s="301" t="s">
        <v>94</v>
      </c>
      <c r="AI25" s="300">
        <v>0</v>
      </c>
      <c r="AJ25" s="302" t="s">
        <v>94</v>
      </c>
      <c r="AK25" s="300">
        <v>0</v>
      </c>
      <c r="AL25" s="300" t="s">
        <v>94</v>
      </c>
      <c r="AM25" s="300">
        <v>0</v>
      </c>
      <c r="AN25" s="300" t="s">
        <v>94</v>
      </c>
      <c r="AO25" s="300">
        <v>0</v>
      </c>
      <c r="AP25" s="300" t="s">
        <v>94</v>
      </c>
      <c r="AQ25" s="300">
        <v>0</v>
      </c>
      <c r="AR25" s="300" t="s">
        <v>94</v>
      </c>
      <c r="AS25" s="300">
        <v>0</v>
      </c>
      <c r="AT25" s="300" t="s">
        <v>94</v>
      </c>
      <c r="AU25" s="300">
        <v>0</v>
      </c>
      <c r="AV25" s="300" t="s">
        <v>94</v>
      </c>
      <c r="AW25" s="300">
        <v>0</v>
      </c>
    </row>
    <row r="26" spans="1:49" s="304" customFormat="1" ht="31.5">
      <c r="A26" s="313" t="s">
        <v>106</v>
      </c>
      <c r="B26" s="306" t="s">
        <v>107</v>
      </c>
      <c r="C26" s="299" t="s">
        <v>93</v>
      </c>
      <c r="D26" s="300">
        <v>0</v>
      </c>
      <c r="E26" s="300">
        <v>0</v>
      </c>
      <c r="F26" s="300">
        <v>0</v>
      </c>
      <c r="G26" s="300">
        <v>0</v>
      </c>
      <c r="H26" s="300">
        <v>0</v>
      </c>
      <c r="I26" s="300">
        <v>0</v>
      </c>
      <c r="J26" s="300">
        <v>0</v>
      </c>
      <c r="K26" s="300">
        <v>0</v>
      </c>
      <c r="L26" s="300">
        <v>0</v>
      </c>
      <c r="M26" s="300">
        <v>0</v>
      </c>
      <c r="N26" s="300">
        <v>0</v>
      </c>
      <c r="O26" s="300">
        <v>0</v>
      </c>
      <c r="P26" s="300">
        <v>0</v>
      </c>
      <c r="Q26" s="300">
        <v>0</v>
      </c>
      <c r="R26" s="301" t="s">
        <v>94</v>
      </c>
      <c r="S26" s="301" t="s">
        <v>94</v>
      </c>
      <c r="T26" s="300">
        <v>0</v>
      </c>
      <c r="U26" s="300">
        <v>0</v>
      </c>
      <c r="V26" s="300">
        <f>V27+V28+V29</f>
        <v>12.745000000000001</v>
      </c>
      <c r="W26" s="300">
        <f>W27+W28+W29</f>
        <v>7.792</v>
      </c>
      <c r="X26" s="302" t="s">
        <v>94</v>
      </c>
      <c r="Y26" s="300">
        <v>0</v>
      </c>
      <c r="Z26" s="302" t="s">
        <v>94</v>
      </c>
      <c r="AA26" s="300">
        <v>0</v>
      </c>
      <c r="AB26" s="301" t="s">
        <v>94</v>
      </c>
      <c r="AC26" s="301" t="s">
        <v>94</v>
      </c>
      <c r="AD26" s="301" t="s">
        <v>94</v>
      </c>
      <c r="AE26" s="301" t="s">
        <v>94</v>
      </c>
      <c r="AF26" s="301" t="s">
        <v>94</v>
      </c>
      <c r="AG26" s="301" t="s">
        <v>94</v>
      </c>
      <c r="AH26" s="301" t="s">
        <v>94</v>
      </c>
      <c r="AI26" s="300">
        <v>0</v>
      </c>
      <c r="AJ26" s="302" t="s">
        <v>94</v>
      </c>
      <c r="AK26" s="300">
        <v>0</v>
      </c>
      <c r="AL26" s="300" t="s">
        <v>94</v>
      </c>
      <c r="AM26" s="300">
        <v>0</v>
      </c>
      <c r="AN26" s="300" t="s">
        <v>94</v>
      </c>
      <c r="AO26" s="300">
        <v>0</v>
      </c>
      <c r="AP26" s="300" t="s">
        <v>94</v>
      </c>
      <c r="AQ26" s="300">
        <v>0</v>
      </c>
      <c r="AR26" s="300" t="s">
        <v>94</v>
      </c>
      <c r="AS26" s="300">
        <v>0</v>
      </c>
      <c r="AT26" s="300" t="s">
        <v>94</v>
      </c>
      <c r="AU26" s="300">
        <v>0</v>
      </c>
      <c r="AV26" s="300" t="s">
        <v>94</v>
      </c>
      <c r="AW26" s="300">
        <v>0</v>
      </c>
    </row>
    <row r="27" spans="1:49" s="304" customFormat="1" ht="94.5">
      <c r="A27" s="314" t="s">
        <v>108</v>
      </c>
      <c r="B27" s="315" t="s">
        <v>126</v>
      </c>
      <c r="C27" s="299" t="s">
        <v>93</v>
      </c>
      <c r="D27" s="300">
        <v>0</v>
      </c>
      <c r="E27" s="300">
        <v>0</v>
      </c>
      <c r="F27" s="300">
        <v>0</v>
      </c>
      <c r="G27" s="300">
        <v>0</v>
      </c>
      <c r="H27" s="300">
        <v>0</v>
      </c>
      <c r="I27" s="300">
        <v>0</v>
      </c>
      <c r="J27" s="300">
        <v>0</v>
      </c>
      <c r="K27" s="300">
        <v>0</v>
      </c>
      <c r="L27" s="300">
        <v>0</v>
      </c>
      <c r="M27" s="300">
        <v>0</v>
      </c>
      <c r="N27" s="300">
        <v>0</v>
      </c>
      <c r="O27" s="300">
        <v>0</v>
      </c>
      <c r="P27" s="300">
        <v>0</v>
      </c>
      <c r="Q27" s="300">
        <v>0</v>
      </c>
      <c r="R27" s="301" t="s">
        <v>94</v>
      </c>
      <c r="S27" s="301" t="s">
        <v>94</v>
      </c>
      <c r="T27" s="300">
        <v>0</v>
      </c>
      <c r="U27" s="300">
        <v>0</v>
      </c>
      <c r="V27" s="316" t="s">
        <v>127</v>
      </c>
      <c r="W27" s="316" t="s">
        <v>127</v>
      </c>
      <c r="X27" s="302" t="s">
        <v>94</v>
      </c>
      <c r="Y27" s="300">
        <v>0</v>
      </c>
      <c r="Z27" s="302" t="s">
        <v>94</v>
      </c>
      <c r="AA27" s="300">
        <v>0</v>
      </c>
      <c r="AB27" s="301" t="s">
        <v>94</v>
      </c>
      <c r="AC27" s="301" t="s">
        <v>94</v>
      </c>
      <c r="AD27" s="301" t="s">
        <v>94</v>
      </c>
      <c r="AE27" s="301" t="s">
        <v>94</v>
      </c>
      <c r="AF27" s="301" t="s">
        <v>94</v>
      </c>
      <c r="AG27" s="301" t="s">
        <v>94</v>
      </c>
      <c r="AH27" s="301" t="s">
        <v>94</v>
      </c>
      <c r="AI27" s="300">
        <v>0</v>
      </c>
      <c r="AJ27" s="302" t="s">
        <v>94</v>
      </c>
      <c r="AK27" s="300">
        <v>0</v>
      </c>
      <c r="AL27" s="300" t="s">
        <v>94</v>
      </c>
      <c r="AM27" s="300">
        <v>0</v>
      </c>
      <c r="AN27" s="300" t="s">
        <v>94</v>
      </c>
      <c r="AO27" s="300">
        <v>0</v>
      </c>
      <c r="AP27" s="300" t="s">
        <v>94</v>
      </c>
      <c r="AQ27" s="300">
        <v>0</v>
      </c>
      <c r="AR27" s="300" t="s">
        <v>94</v>
      </c>
      <c r="AS27" s="300">
        <v>0</v>
      </c>
      <c r="AT27" s="300" t="s">
        <v>94</v>
      </c>
      <c r="AU27" s="300">
        <v>0</v>
      </c>
      <c r="AV27" s="300" t="s">
        <v>94</v>
      </c>
      <c r="AW27" s="300">
        <v>0</v>
      </c>
    </row>
    <row r="28" spans="1:49" s="304" customFormat="1" ht="63">
      <c r="A28" s="314" t="s">
        <v>111</v>
      </c>
      <c r="B28" s="315" t="s">
        <v>128</v>
      </c>
      <c r="C28" s="299" t="s">
        <v>93</v>
      </c>
      <c r="D28" s="300">
        <v>0</v>
      </c>
      <c r="E28" s="300">
        <v>0</v>
      </c>
      <c r="F28" s="300">
        <v>0</v>
      </c>
      <c r="G28" s="300">
        <v>0</v>
      </c>
      <c r="H28" s="300">
        <v>0</v>
      </c>
      <c r="I28" s="300">
        <v>0</v>
      </c>
      <c r="J28" s="300">
        <v>0</v>
      </c>
      <c r="K28" s="300">
        <v>0</v>
      </c>
      <c r="L28" s="300">
        <v>0</v>
      </c>
      <c r="M28" s="300">
        <v>0</v>
      </c>
      <c r="N28" s="300">
        <v>0</v>
      </c>
      <c r="O28" s="300">
        <v>0</v>
      </c>
      <c r="P28" s="300">
        <v>0</v>
      </c>
      <c r="Q28" s="300">
        <v>0</v>
      </c>
      <c r="R28" s="301" t="s">
        <v>94</v>
      </c>
      <c r="S28" s="301" t="s">
        <v>94</v>
      </c>
      <c r="T28" s="300">
        <v>0</v>
      </c>
      <c r="U28" s="300">
        <v>0</v>
      </c>
      <c r="V28" s="316" t="s">
        <v>129</v>
      </c>
      <c r="W28" s="316" t="s">
        <v>129</v>
      </c>
      <c r="X28" s="302" t="s">
        <v>94</v>
      </c>
      <c r="Y28" s="300">
        <v>0</v>
      </c>
      <c r="Z28" s="302" t="s">
        <v>94</v>
      </c>
      <c r="AA28" s="300">
        <v>0</v>
      </c>
      <c r="AB28" s="301" t="s">
        <v>94</v>
      </c>
      <c r="AC28" s="301" t="s">
        <v>94</v>
      </c>
      <c r="AD28" s="301" t="s">
        <v>94</v>
      </c>
      <c r="AE28" s="301" t="s">
        <v>94</v>
      </c>
      <c r="AF28" s="301" t="s">
        <v>94</v>
      </c>
      <c r="AG28" s="301" t="s">
        <v>94</v>
      </c>
      <c r="AH28" s="301" t="s">
        <v>94</v>
      </c>
      <c r="AI28" s="300">
        <v>0</v>
      </c>
      <c r="AJ28" s="302" t="s">
        <v>94</v>
      </c>
      <c r="AK28" s="300">
        <v>0</v>
      </c>
      <c r="AL28" s="300" t="s">
        <v>94</v>
      </c>
      <c r="AM28" s="300">
        <v>0</v>
      </c>
      <c r="AN28" s="300" t="s">
        <v>94</v>
      </c>
      <c r="AO28" s="300">
        <v>0</v>
      </c>
      <c r="AP28" s="300" t="s">
        <v>94</v>
      </c>
      <c r="AQ28" s="300">
        <v>0</v>
      </c>
      <c r="AR28" s="300" t="s">
        <v>94</v>
      </c>
      <c r="AS28" s="300">
        <v>0</v>
      </c>
      <c r="AT28" s="300" t="s">
        <v>94</v>
      </c>
      <c r="AU28" s="300">
        <v>0</v>
      </c>
      <c r="AV28" s="300" t="s">
        <v>94</v>
      </c>
      <c r="AW28" s="300">
        <v>0</v>
      </c>
    </row>
    <row r="29" spans="1:49" s="304" customFormat="1" ht="78.75">
      <c r="A29" s="314" t="s">
        <v>130</v>
      </c>
      <c r="B29" s="321" t="s">
        <v>131</v>
      </c>
      <c r="C29" s="299" t="s">
        <v>93</v>
      </c>
      <c r="D29" s="300">
        <v>0</v>
      </c>
      <c r="E29" s="300">
        <v>0</v>
      </c>
      <c r="F29" s="300">
        <v>0</v>
      </c>
      <c r="G29" s="300">
        <v>0</v>
      </c>
      <c r="H29" s="300">
        <v>0</v>
      </c>
      <c r="I29" s="300">
        <v>0</v>
      </c>
      <c r="J29" s="300">
        <v>0</v>
      </c>
      <c r="K29" s="300">
        <v>0</v>
      </c>
      <c r="L29" s="300">
        <v>0</v>
      </c>
      <c r="M29" s="300">
        <v>0</v>
      </c>
      <c r="N29" s="300">
        <v>0</v>
      </c>
      <c r="O29" s="300">
        <v>0</v>
      </c>
      <c r="P29" s="300">
        <v>0</v>
      </c>
      <c r="Q29" s="300">
        <v>0</v>
      </c>
      <c r="R29" s="301" t="s">
        <v>94</v>
      </c>
      <c r="S29" s="301" t="s">
        <v>94</v>
      </c>
      <c r="T29" s="300">
        <v>0</v>
      </c>
      <c r="U29" s="300">
        <v>0</v>
      </c>
      <c r="V29" s="322" t="s">
        <v>132</v>
      </c>
      <c r="W29" s="322" t="s">
        <v>133</v>
      </c>
      <c r="X29" s="302" t="s">
        <v>94</v>
      </c>
      <c r="Y29" s="300">
        <v>0</v>
      </c>
      <c r="Z29" s="302" t="s">
        <v>94</v>
      </c>
      <c r="AA29" s="300">
        <v>0</v>
      </c>
      <c r="AB29" s="301" t="s">
        <v>94</v>
      </c>
      <c r="AC29" s="301" t="s">
        <v>94</v>
      </c>
      <c r="AD29" s="301" t="s">
        <v>94</v>
      </c>
      <c r="AE29" s="301" t="s">
        <v>94</v>
      </c>
      <c r="AF29" s="301" t="s">
        <v>94</v>
      </c>
      <c r="AG29" s="301" t="s">
        <v>94</v>
      </c>
      <c r="AH29" s="301" t="s">
        <v>94</v>
      </c>
      <c r="AI29" s="300">
        <v>0</v>
      </c>
      <c r="AJ29" s="302" t="s">
        <v>94</v>
      </c>
      <c r="AK29" s="300">
        <v>0</v>
      </c>
      <c r="AL29" s="300" t="s">
        <v>94</v>
      </c>
      <c r="AM29" s="300">
        <v>0</v>
      </c>
      <c r="AN29" s="300" t="s">
        <v>94</v>
      </c>
      <c r="AO29" s="300">
        <v>0</v>
      </c>
      <c r="AP29" s="300" t="s">
        <v>94</v>
      </c>
      <c r="AQ29" s="300">
        <v>0</v>
      </c>
      <c r="AR29" s="300" t="s">
        <v>94</v>
      </c>
      <c r="AS29" s="300">
        <v>0</v>
      </c>
      <c r="AT29" s="300" t="s">
        <v>94</v>
      </c>
      <c r="AU29" s="300">
        <v>0</v>
      </c>
      <c r="AV29" s="300" t="s">
        <v>94</v>
      </c>
      <c r="AW29" s="300">
        <v>0</v>
      </c>
    </row>
    <row r="30" spans="1:49" s="304" customFormat="1" ht="47.25">
      <c r="A30" s="312" t="s">
        <v>114</v>
      </c>
      <c r="B30" s="298" t="s">
        <v>115</v>
      </c>
      <c r="C30" s="299" t="s">
        <v>93</v>
      </c>
      <c r="D30" s="300">
        <v>0</v>
      </c>
      <c r="E30" s="300">
        <v>0</v>
      </c>
      <c r="F30" s="300">
        <v>0</v>
      </c>
      <c r="G30" s="300">
        <v>0</v>
      </c>
      <c r="H30" s="300">
        <v>0</v>
      </c>
      <c r="I30" s="300">
        <v>0</v>
      </c>
      <c r="J30" s="300">
        <v>0</v>
      </c>
      <c r="K30" s="300">
        <v>0</v>
      </c>
      <c r="L30" s="300">
        <v>1.2</v>
      </c>
      <c r="M30" s="300">
        <v>1.2</v>
      </c>
      <c r="N30" s="300">
        <v>0</v>
      </c>
      <c r="O30" s="300">
        <v>0</v>
      </c>
      <c r="P30" s="300">
        <v>0</v>
      </c>
      <c r="Q30" s="300">
        <v>0</v>
      </c>
      <c r="R30" s="301" t="s">
        <v>94</v>
      </c>
      <c r="S30" s="301" t="s">
        <v>94</v>
      </c>
      <c r="T30" s="300">
        <v>0</v>
      </c>
      <c r="U30" s="300">
        <v>0</v>
      </c>
      <c r="V30" s="300">
        <v>0</v>
      </c>
      <c r="W30" s="300">
        <v>0</v>
      </c>
      <c r="X30" s="302" t="s">
        <v>94</v>
      </c>
      <c r="Y30" s="300">
        <v>0</v>
      </c>
      <c r="Z30" s="302" t="s">
        <v>94</v>
      </c>
      <c r="AA30" s="300">
        <v>0</v>
      </c>
      <c r="AB30" s="301" t="s">
        <v>94</v>
      </c>
      <c r="AC30" s="301" t="s">
        <v>94</v>
      </c>
      <c r="AD30" s="301" t="s">
        <v>94</v>
      </c>
      <c r="AE30" s="301" t="s">
        <v>94</v>
      </c>
      <c r="AF30" s="301" t="s">
        <v>94</v>
      </c>
      <c r="AG30" s="301" t="s">
        <v>94</v>
      </c>
      <c r="AH30" s="301" t="s">
        <v>94</v>
      </c>
      <c r="AI30" s="300">
        <v>0</v>
      </c>
      <c r="AJ30" s="302" t="s">
        <v>94</v>
      </c>
      <c r="AK30" s="300">
        <v>0</v>
      </c>
      <c r="AL30" s="300" t="s">
        <v>94</v>
      </c>
      <c r="AM30" s="300">
        <v>0</v>
      </c>
      <c r="AN30" s="300" t="s">
        <v>94</v>
      </c>
      <c r="AO30" s="300">
        <v>0</v>
      </c>
      <c r="AP30" s="300" t="s">
        <v>94</v>
      </c>
      <c r="AQ30" s="300">
        <v>0</v>
      </c>
      <c r="AR30" s="300" t="s">
        <v>94</v>
      </c>
      <c r="AS30" s="300">
        <v>0</v>
      </c>
      <c r="AT30" s="300" t="s">
        <v>94</v>
      </c>
      <c r="AU30" s="300">
        <v>0</v>
      </c>
      <c r="AV30" s="300" t="s">
        <v>94</v>
      </c>
      <c r="AW30" s="300">
        <v>0</v>
      </c>
    </row>
    <row r="31" spans="1:49" s="304" customFormat="1" ht="63">
      <c r="A31" s="314" t="s">
        <v>116</v>
      </c>
      <c r="B31" s="315" t="s">
        <v>119</v>
      </c>
      <c r="C31" s="299" t="s">
        <v>93</v>
      </c>
      <c r="D31" s="300">
        <v>0</v>
      </c>
      <c r="E31" s="300">
        <v>0</v>
      </c>
      <c r="F31" s="300">
        <v>0</v>
      </c>
      <c r="G31" s="300">
        <v>0</v>
      </c>
      <c r="H31" s="300">
        <v>0</v>
      </c>
      <c r="I31" s="300">
        <v>0</v>
      </c>
      <c r="J31" s="300">
        <v>0</v>
      </c>
      <c r="K31" s="300">
        <v>0</v>
      </c>
      <c r="L31" s="300">
        <v>1.2</v>
      </c>
      <c r="M31" s="300">
        <v>1.2</v>
      </c>
      <c r="N31" s="300">
        <v>0</v>
      </c>
      <c r="O31" s="300">
        <v>0</v>
      </c>
      <c r="P31" s="300">
        <v>0</v>
      </c>
      <c r="Q31" s="300">
        <v>0</v>
      </c>
      <c r="R31" s="301" t="s">
        <v>94</v>
      </c>
      <c r="S31" s="301" t="s">
        <v>94</v>
      </c>
      <c r="T31" s="300">
        <v>0</v>
      </c>
      <c r="U31" s="300">
        <v>0</v>
      </c>
      <c r="V31" s="300">
        <v>0</v>
      </c>
      <c r="W31" s="300">
        <v>0</v>
      </c>
      <c r="X31" s="302" t="s">
        <v>94</v>
      </c>
      <c r="Y31" s="300">
        <v>0</v>
      </c>
      <c r="Z31" s="302" t="s">
        <v>94</v>
      </c>
      <c r="AA31" s="300">
        <v>0</v>
      </c>
      <c r="AB31" s="301" t="s">
        <v>94</v>
      </c>
      <c r="AC31" s="301" t="s">
        <v>94</v>
      </c>
      <c r="AD31" s="301" t="s">
        <v>94</v>
      </c>
      <c r="AE31" s="301" t="s">
        <v>94</v>
      </c>
      <c r="AF31" s="301" t="s">
        <v>94</v>
      </c>
      <c r="AG31" s="301" t="s">
        <v>94</v>
      </c>
      <c r="AH31" s="301" t="s">
        <v>94</v>
      </c>
      <c r="AI31" s="300">
        <v>0</v>
      </c>
      <c r="AJ31" s="302" t="s">
        <v>94</v>
      </c>
      <c r="AK31" s="300">
        <v>0</v>
      </c>
      <c r="AL31" s="300" t="s">
        <v>94</v>
      </c>
      <c r="AM31" s="300">
        <v>0</v>
      </c>
      <c r="AN31" s="300" t="s">
        <v>94</v>
      </c>
      <c r="AO31" s="300">
        <v>0</v>
      </c>
      <c r="AP31" s="300" t="s">
        <v>94</v>
      </c>
      <c r="AQ31" s="300">
        <v>0</v>
      </c>
      <c r="AR31" s="300" t="s">
        <v>94</v>
      </c>
      <c r="AS31" s="300">
        <v>0</v>
      </c>
      <c r="AT31" s="300" t="s">
        <v>94</v>
      </c>
      <c r="AU31" s="300">
        <v>0</v>
      </c>
      <c r="AV31" s="300" t="s">
        <v>94</v>
      </c>
      <c r="AW31" s="300">
        <v>0</v>
      </c>
    </row>
  </sheetData>
  <sheetProtection selectLockedCells="1" selectUnlockedCells="1"/>
  <autoFilter ref="A19:AS19"/>
  <mergeCells count="47">
    <mergeCell ref="AR17:AS17"/>
    <mergeCell ref="AT17:AU17"/>
    <mergeCell ref="AV17:AW17"/>
    <mergeCell ref="AF17:AG17"/>
    <mergeCell ref="AH17:AI17"/>
    <mergeCell ref="AJ17:AK17"/>
    <mergeCell ref="AL17:AM17"/>
    <mergeCell ref="AN17:AO17"/>
    <mergeCell ref="AP17:AQ17"/>
    <mergeCell ref="T17:U17"/>
    <mergeCell ref="V17:W17"/>
    <mergeCell ref="X17:Y17"/>
    <mergeCell ref="Z17:AA17"/>
    <mergeCell ref="AB17:AC17"/>
    <mergeCell ref="AD17:AE17"/>
    <mergeCell ref="AR16:AU16"/>
    <mergeCell ref="AV16:AW16"/>
    <mergeCell ref="D17:E17"/>
    <mergeCell ref="F17:G17"/>
    <mergeCell ref="H17:I17"/>
    <mergeCell ref="J17:K17"/>
    <mergeCell ref="L17:M17"/>
    <mergeCell ref="N17:O17"/>
    <mergeCell ref="P17:Q17"/>
    <mergeCell ref="R17:S17"/>
    <mergeCell ref="A14:AS14"/>
    <mergeCell ref="A15:A18"/>
    <mergeCell ref="B15:B18"/>
    <mergeCell ref="C15:C18"/>
    <mergeCell ref="D15:AW15"/>
    <mergeCell ref="D16:S16"/>
    <mergeCell ref="T16:AC16"/>
    <mergeCell ref="AD16:AG16"/>
    <mergeCell ref="AH16:AK16"/>
    <mergeCell ref="AL16:AQ16"/>
    <mergeCell ref="A5:AW5"/>
    <mergeCell ref="A7:AW7"/>
    <mergeCell ref="A8:AW8"/>
    <mergeCell ref="A10:AW10"/>
    <mergeCell ref="A12:AW12"/>
    <mergeCell ref="A13:AW13"/>
    <mergeCell ref="AU1:AW1"/>
    <mergeCell ref="K2:L2"/>
    <mergeCell ref="M2:N2"/>
    <mergeCell ref="AU2:AW2"/>
    <mergeCell ref="AU3:AW3"/>
    <mergeCell ref="A4:AW4"/>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20.xml><?xml version="1.0" encoding="utf-8"?>
<worksheet xmlns="http://schemas.openxmlformats.org/spreadsheetml/2006/main" xmlns:r="http://schemas.openxmlformats.org/officeDocument/2006/relationships">
  <sheetPr>
    <tabColor indexed="19"/>
  </sheetPr>
  <dimension ref="A1:AE55"/>
  <sheetViews>
    <sheetView showGridLines="0" view="pageBreakPreview" zoomScale="70" zoomScaleSheetLayoutView="70" zoomScalePageLayoutView="0" workbookViewId="0" topLeftCell="T10">
      <selection activeCell="J20" sqref="J20"/>
    </sheetView>
  </sheetViews>
  <sheetFormatPr defaultColWidth="9.140625" defaultRowHeight="12.75"/>
  <cols>
    <col min="1" max="1" width="20.28125" style="223" customWidth="1"/>
    <col min="2" max="2" width="43.28125" style="223" customWidth="1"/>
    <col min="3" max="3" width="31.7109375" style="223" customWidth="1"/>
    <col min="4" max="4" width="23.57421875" style="223" customWidth="1"/>
    <col min="5" max="5" width="18.28125" style="223" customWidth="1"/>
    <col min="6" max="7" width="18.57421875" style="223" customWidth="1"/>
    <col min="8" max="8" width="33.140625" style="223" customWidth="1"/>
    <col min="9" max="9" width="27.57421875" style="223" customWidth="1"/>
    <col min="10" max="13" width="22.8515625" style="223" customWidth="1"/>
    <col min="14" max="14" width="28.140625" style="223" customWidth="1"/>
    <col min="15" max="16" width="22.8515625" style="223" customWidth="1"/>
    <col min="17" max="19" width="23.57421875" style="157" customWidth="1"/>
    <col min="20" max="20" width="22.7109375" style="156" customWidth="1"/>
    <col min="21" max="23" width="12.140625" style="156" customWidth="1"/>
    <col min="24" max="24" width="24.28125" style="156" customWidth="1"/>
    <col min="25" max="26" width="12.140625" style="223" customWidth="1"/>
    <col min="27" max="27" width="37.00390625" style="223" customWidth="1"/>
    <col min="28" max="28" width="16.8515625" style="223" customWidth="1"/>
    <col min="29" max="29" width="21.7109375" style="223" customWidth="1"/>
    <col min="30" max="30" width="17.8515625" style="223" customWidth="1"/>
    <col min="31" max="31" width="16.421875" style="223" customWidth="1"/>
    <col min="32" max="16384" width="9.140625" style="223" customWidth="1"/>
  </cols>
  <sheetData>
    <row r="1" spans="1:23" s="225" customFormat="1" ht="18.75" customHeight="1">
      <c r="A1" s="224"/>
      <c r="L1" s="402" t="s">
        <v>844</v>
      </c>
      <c r="M1" s="402"/>
      <c r="N1" s="402"/>
      <c r="Q1" s="157"/>
      <c r="R1" s="157"/>
      <c r="S1" s="157"/>
      <c r="T1" s="156"/>
      <c r="U1" s="156"/>
      <c r="V1" s="156"/>
      <c r="W1" s="156"/>
    </row>
    <row r="2" spans="1:23" s="225" customFormat="1" ht="18.75" customHeight="1">
      <c r="A2" s="224"/>
      <c r="L2" s="402" t="s">
        <v>1</v>
      </c>
      <c r="M2" s="402"/>
      <c r="N2" s="402"/>
      <c r="Q2" s="157"/>
      <c r="R2" s="157"/>
      <c r="S2" s="157"/>
      <c r="T2" s="156"/>
      <c r="U2" s="156"/>
      <c r="V2" s="156"/>
      <c r="W2" s="156"/>
    </row>
    <row r="3" spans="1:23" s="225" customFormat="1" ht="18.75">
      <c r="A3" s="226"/>
      <c r="L3" s="402" t="s">
        <v>2</v>
      </c>
      <c r="M3" s="402"/>
      <c r="N3" s="402"/>
      <c r="Q3" s="157"/>
      <c r="R3" s="157"/>
      <c r="S3" s="157"/>
      <c r="T3" s="156"/>
      <c r="U3" s="156"/>
      <c r="V3" s="156"/>
      <c r="W3" s="156"/>
    </row>
    <row r="4" spans="1:29" s="225" customFormat="1" ht="18.75">
      <c r="A4" s="406" t="s">
        <v>845</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227"/>
      <c r="AB4" s="227"/>
      <c r="AC4" s="227"/>
    </row>
    <row r="5" spans="1:29" s="225" customFormat="1" ht="15.75">
      <c r="A5" s="467"/>
      <c r="B5" s="467"/>
      <c r="C5" s="467"/>
      <c r="D5" s="467"/>
      <c r="E5" s="467"/>
      <c r="F5" s="467"/>
      <c r="G5" s="467"/>
      <c r="H5" s="467"/>
      <c r="I5" s="467"/>
      <c r="J5" s="467"/>
      <c r="K5" s="467"/>
      <c r="L5" s="467"/>
      <c r="M5" s="467"/>
      <c r="N5" s="467"/>
      <c r="O5" s="152"/>
      <c r="P5" s="152"/>
      <c r="Q5" s="152"/>
      <c r="R5" s="152"/>
      <c r="S5" s="152"/>
      <c r="T5" s="152"/>
      <c r="U5" s="152"/>
      <c r="V5" s="152"/>
      <c r="W5" s="152"/>
      <c r="X5" s="152"/>
      <c r="Y5" s="152"/>
      <c r="Z5" s="152"/>
      <c r="AA5" s="152"/>
      <c r="AB5" s="152"/>
      <c r="AC5" s="152"/>
    </row>
    <row r="6" spans="1:31" s="225" customFormat="1"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158"/>
      <c r="AB6" s="158"/>
      <c r="AC6" s="158"/>
      <c r="AD6" s="158"/>
      <c r="AE6" s="158"/>
    </row>
    <row r="7" spans="1:31" s="225" customFormat="1"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130"/>
      <c r="AB7" s="130"/>
      <c r="AC7" s="130"/>
      <c r="AD7" s="130"/>
      <c r="AE7" s="130"/>
    </row>
    <row r="8" spans="1:29" s="225" customFormat="1" ht="15.75">
      <c r="A8" s="468"/>
      <c r="B8" s="468"/>
      <c r="C8" s="468"/>
      <c r="D8" s="468"/>
      <c r="E8" s="468"/>
      <c r="F8" s="468"/>
      <c r="G8" s="468"/>
      <c r="H8" s="468"/>
      <c r="I8" s="468"/>
      <c r="J8" s="468"/>
      <c r="K8" s="468"/>
      <c r="L8" s="468"/>
      <c r="M8" s="468"/>
      <c r="N8" s="468"/>
      <c r="O8" s="226"/>
      <c r="P8" s="226"/>
      <c r="Q8" s="226"/>
      <c r="R8" s="226"/>
      <c r="S8" s="226"/>
      <c r="T8" s="226"/>
      <c r="U8" s="226"/>
      <c r="V8" s="226"/>
      <c r="W8" s="226"/>
      <c r="X8" s="226"/>
      <c r="Y8" s="226"/>
      <c r="Z8" s="226"/>
      <c r="AA8" s="226"/>
      <c r="AB8" s="226"/>
      <c r="AC8" s="226"/>
    </row>
    <row r="9" spans="1:31" s="228" customFormat="1" ht="15.75" customHeight="1">
      <c r="A9" s="446" t="s">
        <v>7</v>
      </c>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171"/>
      <c r="AB9" s="171"/>
      <c r="AC9" s="171"/>
      <c r="AD9" s="171"/>
      <c r="AE9" s="171"/>
    </row>
    <row r="10" spans="1:29" s="225" customFormat="1" ht="18.75">
      <c r="A10" s="469"/>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row>
    <row r="11" spans="1:31" s="225" customFormat="1" ht="47.25" customHeight="1">
      <c r="A11" s="470" t="s">
        <v>10</v>
      </c>
      <c r="B11" s="470" t="s">
        <v>11</v>
      </c>
      <c r="C11" s="470" t="s">
        <v>12</v>
      </c>
      <c r="D11" s="449" t="s">
        <v>846</v>
      </c>
      <c r="E11" s="470" t="s">
        <v>847</v>
      </c>
      <c r="F11" s="470" t="s">
        <v>848</v>
      </c>
      <c r="G11" s="470" t="s">
        <v>849</v>
      </c>
      <c r="H11" s="470" t="s">
        <v>850</v>
      </c>
      <c r="I11" s="470"/>
      <c r="J11" s="470"/>
      <c r="K11" s="470"/>
      <c r="L11" s="470" t="s">
        <v>851</v>
      </c>
      <c r="M11" s="470"/>
      <c r="N11" s="448" t="s">
        <v>852</v>
      </c>
      <c r="O11" s="448" t="s">
        <v>853</v>
      </c>
      <c r="P11" s="448" t="s">
        <v>854</v>
      </c>
      <c r="Q11" s="449" t="s">
        <v>855</v>
      </c>
      <c r="R11" s="449"/>
      <c r="S11" s="449" t="s">
        <v>694</v>
      </c>
      <c r="T11" s="449" t="s">
        <v>856</v>
      </c>
      <c r="U11" s="418" t="s">
        <v>857</v>
      </c>
      <c r="V11" s="418"/>
      <c r="W11" s="418"/>
      <c r="X11" s="418"/>
      <c r="Y11" s="418"/>
      <c r="Z11" s="418"/>
      <c r="AA11" s="448" t="s">
        <v>858</v>
      </c>
      <c r="AB11" s="448"/>
      <c r="AC11" s="470" t="s">
        <v>859</v>
      </c>
      <c r="AD11" s="470" t="s">
        <v>860</v>
      </c>
      <c r="AE11" s="470"/>
    </row>
    <row r="12" spans="1:31" s="23" customFormat="1" ht="63" customHeight="1">
      <c r="A12" s="470"/>
      <c r="B12" s="470"/>
      <c r="C12" s="470"/>
      <c r="D12" s="449"/>
      <c r="E12" s="470"/>
      <c r="F12" s="470"/>
      <c r="G12" s="470"/>
      <c r="H12" s="470" t="s">
        <v>861</v>
      </c>
      <c r="I12" s="470" t="s">
        <v>862</v>
      </c>
      <c r="J12" s="470" t="s">
        <v>863</v>
      </c>
      <c r="K12" s="470" t="s">
        <v>864</v>
      </c>
      <c r="L12" s="470"/>
      <c r="M12" s="470"/>
      <c r="N12" s="448"/>
      <c r="O12" s="448"/>
      <c r="P12" s="448"/>
      <c r="Q12" s="449"/>
      <c r="R12" s="449"/>
      <c r="S12" s="449"/>
      <c r="T12" s="449"/>
      <c r="U12" s="450" t="s">
        <v>865</v>
      </c>
      <c r="V12" s="450"/>
      <c r="W12" s="448" t="s">
        <v>866</v>
      </c>
      <c r="X12" s="448"/>
      <c r="Y12" s="448" t="s">
        <v>867</v>
      </c>
      <c r="Z12" s="448"/>
      <c r="AA12" s="448"/>
      <c r="AB12" s="448"/>
      <c r="AC12" s="470"/>
      <c r="AD12" s="470"/>
      <c r="AE12" s="470"/>
    </row>
    <row r="13" spans="1:31" s="23" customFormat="1" ht="201.75" customHeight="1">
      <c r="A13" s="470"/>
      <c r="B13" s="470"/>
      <c r="C13" s="470"/>
      <c r="D13" s="449"/>
      <c r="E13" s="470"/>
      <c r="F13" s="470"/>
      <c r="G13" s="470"/>
      <c r="H13" s="470"/>
      <c r="I13" s="470"/>
      <c r="J13" s="470"/>
      <c r="K13" s="470"/>
      <c r="L13" s="172" t="s">
        <v>868</v>
      </c>
      <c r="M13" s="32" t="s">
        <v>869</v>
      </c>
      <c r="N13" s="448"/>
      <c r="O13" s="448"/>
      <c r="P13" s="448"/>
      <c r="Q13" s="173" t="s">
        <v>374</v>
      </c>
      <c r="R13" s="173" t="s">
        <v>722</v>
      </c>
      <c r="S13" s="449"/>
      <c r="T13" s="449"/>
      <c r="U13" s="177" t="s">
        <v>723</v>
      </c>
      <c r="V13" s="177" t="s">
        <v>724</v>
      </c>
      <c r="W13" s="177" t="s">
        <v>723</v>
      </c>
      <c r="X13" s="177" t="s">
        <v>724</v>
      </c>
      <c r="Y13" s="172" t="s">
        <v>723</v>
      </c>
      <c r="Z13" s="175" t="s">
        <v>724</v>
      </c>
      <c r="AA13" s="172" t="s">
        <v>723</v>
      </c>
      <c r="AB13" s="175" t="s">
        <v>724</v>
      </c>
      <c r="AC13" s="470"/>
      <c r="AD13" s="229" t="s">
        <v>870</v>
      </c>
      <c r="AE13" s="32" t="s">
        <v>871</v>
      </c>
    </row>
    <row r="14" spans="1:31" s="230" customFormat="1" ht="15.75">
      <c r="A14" s="22">
        <v>1</v>
      </c>
      <c r="B14" s="22">
        <v>2</v>
      </c>
      <c r="C14" s="22">
        <v>3</v>
      </c>
      <c r="D14" s="22">
        <v>4</v>
      </c>
      <c r="E14" s="22">
        <v>5</v>
      </c>
      <c r="F14" s="22">
        <v>6</v>
      </c>
      <c r="G14" s="22">
        <v>7</v>
      </c>
      <c r="H14" s="22">
        <v>8</v>
      </c>
      <c r="I14" s="22">
        <v>9</v>
      </c>
      <c r="J14" s="22">
        <v>10</v>
      </c>
      <c r="K14" s="22">
        <v>11</v>
      </c>
      <c r="L14" s="22">
        <v>12</v>
      </c>
      <c r="M14" s="22">
        <v>13</v>
      </c>
      <c r="N14" s="22">
        <v>14</v>
      </c>
      <c r="O14" s="22">
        <v>15</v>
      </c>
      <c r="P14" s="22">
        <v>16</v>
      </c>
      <c r="Q14" s="22">
        <v>17</v>
      </c>
      <c r="R14" s="22">
        <v>18</v>
      </c>
      <c r="S14" s="22">
        <v>19</v>
      </c>
      <c r="T14" s="22">
        <v>20</v>
      </c>
      <c r="U14" s="22">
        <v>21</v>
      </c>
      <c r="V14" s="22">
        <v>22</v>
      </c>
      <c r="W14" s="22">
        <v>23</v>
      </c>
      <c r="X14" s="22">
        <v>24</v>
      </c>
      <c r="Y14" s="22">
        <v>25</v>
      </c>
      <c r="Z14" s="22">
        <v>26</v>
      </c>
      <c r="AA14" s="22">
        <v>27</v>
      </c>
      <c r="AB14" s="22">
        <v>28</v>
      </c>
      <c r="AC14" s="22">
        <v>29</v>
      </c>
      <c r="AD14" s="22">
        <v>30</v>
      </c>
      <c r="AE14" s="22">
        <v>31</v>
      </c>
    </row>
    <row r="15" spans="1:31" ht="31.5">
      <c r="A15" s="24">
        <v>0</v>
      </c>
      <c r="B15" s="25" t="s">
        <v>92</v>
      </c>
      <c r="C15" s="20" t="s">
        <v>93</v>
      </c>
      <c r="D15" s="20" t="s">
        <v>94</v>
      </c>
      <c r="E15" s="20" t="s">
        <v>94</v>
      </c>
      <c r="F15" s="20" t="s">
        <v>94</v>
      </c>
      <c r="G15" s="20" t="s">
        <v>94</v>
      </c>
      <c r="H15" s="231" t="s">
        <v>94</v>
      </c>
      <c r="I15" s="231" t="s">
        <v>94</v>
      </c>
      <c r="J15" s="231" t="s">
        <v>94</v>
      </c>
      <c r="K15" s="231" t="s">
        <v>94</v>
      </c>
      <c r="L15" s="20" t="s">
        <v>94</v>
      </c>
      <c r="M15" s="20" t="s">
        <v>94</v>
      </c>
      <c r="N15" s="231" t="s">
        <v>94</v>
      </c>
      <c r="O15" s="20" t="s">
        <v>94</v>
      </c>
      <c r="P15" s="231" t="s">
        <v>94</v>
      </c>
      <c r="Q15" s="179">
        <f>Q22</f>
        <v>3.192</v>
      </c>
      <c r="R15" s="178" t="s">
        <v>872</v>
      </c>
      <c r="S15" s="180" t="s">
        <v>94</v>
      </c>
      <c r="T15" s="179">
        <f>T22</f>
        <v>10.952999999999998</v>
      </c>
      <c r="U15" s="179">
        <v>0</v>
      </c>
      <c r="V15" s="179">
        <v>0</v>
      </c>
      <c r="W15" s="179">
        <v>0</v>
      </c>
      <c r="X15" s="179">
        <v>0</v>
      </c>
      <c r="Y15" s="26">
        <v>0</v>
      </c>
      <c r="Z15" s="26">
        <v>0</v>
      </c>
      <c r="AA15" s="26" t="s">
        <v>94</v>
      </c>
      <c r="AB15" s="26" t="s">
        <v>94</v>
      </c>
      <c r="AC15" s="231" t="s">
        <v>94</v>
      </c>
      <c r="AD15" s="20" t="s">
        <v>94</v>
      </c>
      <c r="AE15" s="20" t="s">
        <v>94</v>
      </c>
    </row>
    <row r="16" spans="1:31" ht="31.5">
      <c r="A16" s="36" t="s">
        <v>95</v>
      </c>
      <c r="B16" s="37" t="s">
        <v>96</v>
      </c>
      <c r="C16" s="20" t="s">
        <v>93</v>
      </c>
      <c r="D16" s="20" t="s">
        <v>94</v>
      </c>
      <c r="E16" s="20" t="s">
        <v>94</v>
      </c>
      <c r="F16" s="20" t="s">
        <v>94</v>
      </c>
      <c r="G16" s="20" t="s">
        <v>94</v>
      </c>
      <c r="H16" s="231" t="s">
        <v>94</v>
      </c>
      <c r="I16" s="231" t="s">
        <v>94</v>
      </c>
      <c r="J16" s="231" t="s">
        <v>94</v>
      </c>
      <c r="K16" s="231" t="s">
        <v>94</v>
      </c>
      <c r="L16" s="20" t="s">
        <v>94</v>
      </c>
      <c r="M16" s="20" t="s">
        <v>94</v>
      </c>
      <c r="N16" s="231" t="s">
        <v>94</v>
      </c>
      <c r="O16" s="20" t="s">
        <v>94</v>
      </c>
      <c r="P16" s="231" t="s">
        <v>94</v>
      </c>
      <c r="Q16" s="179">
        <f>Q22</f>
        <v>3.192</v>
      </c>
      <c r="R16" s="178" t="s">
        <v>872</v>
      </c>
      <c r="S16" s="180" t="s">
        <v>94</v>
      </c>
      <c r="T16" s="179">
        <f>T22</f>
        <v>10.952999999999998</v>
      </c>
      <c r="U16" s="179">
        <v>0</v>
      </c>
      <c r="V16" s="179">
        <v>0</v>
      </c>
      <c r="W16" s="179">
        <v>0</v>
      </c>
      <c r="X16" s="179">
        <v>0</v>
      </c>
      <c r="Y16" s="26">
        <v>0</v>
      </c>
      <c r="Z16" s="26">
        <v>0</v>
      </c>
      <c r="AA16" s="26" t="s">
        <v>94</v>
      </c>
      <c r="AB16" s="26" t="s">
        <v>94</v>
      </c>
      <c r="AC16" s="231" t="s">
        <v>94</v>
      </c>
      <c r="AD16" s="20" t="s">
        <v>94</v>
      </c>
      <c r="AE16" s="20" t="s">
        <v>94</v>
      </c>
    </row>
    <row r="17" spans="1:31" ht="31.5">
      <c r="A17" s="36" t="s">
        <v>97</v>
      </c>
      <c r="B17" s="37" t="s">
        <v>98</v>
      </c>
      <c r="C17" s="20" t="s">
        <v>93</v>
      </c>
      <c r="D17" s="20" t="s">
        <v>94</v>
      </c>
      <c r="E17" s="20" t="s">
        <v>94</v>
      </c>
      <c r="F17" s="20" t="s">
        <v>94</v>
      </c>
      <c r="G17" s="20" t="s">
        <v>94</v>
      </c>
      <c r="H17" s="231" t="s">
        <v>94</v>
      </c>
      <c r="I17" s="231" t="s">
        <v>94</v>
      </c>
      <c r="J17" s="231" t="s">
        <v>94</v>
      </c>
      <c r="K17" s="231" t="s">
        <v>94</v>
      </c>
      <c r="L17" s="20" t="s">
        <v>94</v>
      </c>
      <c r="M17" s="20" t="s">
        <v>94</v>
      </c>
      <c r="N17" s="231" t="s">
        <v>94</v>
      </c>
      <c r="O17" s="20" t="s">
        <v>94</v>
      </c>
      <c r="P17" s="231" t="s">
        <v>94</v>
      </c>
      <c r="Q17" s="179">
        <v>0</v>
      </c>
      <c r="R17" s="178" t="s">
        <v>872</v>
      </c>
      <c r="S17" s="180" t="s">
        <v>94</v>
      </c>
      <c r="T17" s="179">
        <v>0</v>
      </c>
      <c r="U17" s="179">
        <v>0</v>
      </c>
      <c r="V17" s="179">
        <v>0</v>
      </c>
      <c r="W17" s="179">
        <v>0</v>
      </c>
      <c r="X17" s="179">
        <v>0</v>
      </c>
      <c r="Y17" s="26">
        <v>0</v>
      </c>
      <c r="Z17" s="26">
        <v>0</v>
      </c>
      <c r="AA17" s="26" t="s">
        <v>94</v>
      </c>
      <c r="AB17" s="26" t="s">
        <v>94</v>
      </c>
      <c r="AC17" s="231" t="s">
        <v>94</v>
      </c>
      <c r="AD17" s="20" t="s">
        <v>94</v>
      </c>
      <c r="AE17" s="20" t="s">
        <v>94</v>
      </c>
    </row>
    <row r="18" spans="1:31" ht="31.5">
      <c r="A18" s="36" t="s">
        <v>99</v>
      </c>
      <c r="B18" s="37" t="s">
        <v>121</v>
      </c>
      <c r="C18" s="20" t="s">
        <v>93</v>
      </c>
      <c r="D18" s="20"/>
      <c r="E18" s="20"/>
      <c r="F18" s="20"/>
      <c r="G18" s="20"/>
      <c r="H18" s="231"/>
      <c r="I18" s="231"/>
      <c r="J18" s="231"/>
      <c r="K18" s="231"/>
      <c r="L18" s="20"/>
      <c r="M18" s="20"/>
      <c r="N18" s="231"/>
      <c r="O18" s="20"/>
      <c r="P18" s="231"/>
      <c r="Q18" s="179"/>
      <c r="R18" s="178" t="s">
        <v>872</v>
      </c>
      <c r="S18" s="180"/>
      <c r="T18" s="179"/>
      <c r="U18" s="179"/>
      <c r="V18" s="179"/>
      <c r="W18" s="179"/>
      <c r="X18" s="179"/>
      <c r="Y18" s="26"/>
      <c r="Z18" s="26"/>
      <c r="AA18" s="26"/>
      <c r="AB18" s="26"/>
      <c r="AC18" s="231"/>
      <c r="AD18" s="20"/>
      <c r="AE18" s="20"/>
    </row>
    <row r="19" spans="1:31" ht="15.75">
      <c r="A19" s="36">
        <v>1</v>
      </c>
      <c r="B19" s="37" t="s">
        <v>101</v>
      </c>
      <c r="C19" s="20" t="s">
        <v>93</v>
      </c>
      <c r="D19" s="20" t="s">
        <v>94</v>
      </c>
      <c r="E19" s="20" t="s">
        <v>94</v>
      </c>
      <c r="F19" s="20" t="s">
        <v>94</v>
      </c>
      <c r="G19" s="20" t="s">
        <v>94</v>
      </c>
      <c r="H19" s="231" t="s">
        <v>94</v>
      </c>
      <c r="I19" s="231" t="s">
        <v>94</v>
      </c>
      <c r="J19" s="231" t="s">
        <v>94</v>
      </c>
      <c r="K19" s="231" t="s">
        <v>94</v>
      </c>
      <c r="L19" s="20" t="s">
        <v>94</v>
      </c>
      <c r="M19" s="20" t="s">
        <v>94</v>
      </c>
      <c r="N19" s="231" t="s">
        <v>94</v>
      </c>
      <c r="O19" s="20" t="s">
        <v>94</v>
      </c>
      <c r="P19" s="231" t="s">
        <v>94</v>
      </c>
      <c r="Q19" s="179">
        <f>Q22</f>
        <v>3.192</v>
      </c>
      <c r="R19" s="178" t="s">
        <v>872</v>
      </c>
      <c r="S19" s="180" t="s">
        <v>94</v>
      </c>
      <c r="T19" s="179">
        <f>T22</f>
        <v>10.952999999999998</v>
      </c>
      <c r="U19" s="179">
        <f>U20</f>
        <v>9.41958</v>
      </c>
      <c r="V19" s="179">
        <v>0</v>
      </c>
      <c r="W19" s="179">
        <v>0</v>
      </c>
      <c r="X19" s="179">
        <v>0</v>
      </c>
      <c r="Y19" s="26">
        <v>0</v>
      </c>
      <c r="Z19" s="26">
        <v>0</v>
      </c>
      <c r="AA19" s="26" t="s">
        <v>94</v>
      </c>
      <c r="AB19" s="26" t="s">
        <v>94</v>
      </c>
      <c r="AC19" s="231" t="s">
        <v>94</v>
      </c>
      <c r="AD19" s="20" t="s">
        <v>94</v>
      </c>
      <c r="AE19" s="20" t="s">
        <v>94</v>
      </c>
    </row>
    <row r="20" spans="1:31" ht="47.25">
      <c r="A20" s="20" t="s">
        <v>102</v>
      </c>
      <c r="B20" s="25" t="s">
        <v>103</v>
      </c>
      <c r="C20" s="20" t="s">
        <v>93</v>
      </c>
      <c r="D20" s="20" t="s">
        <v>94</v>
      </c>
      <c r="E20" s="20" t="s">
        <v>94</v>
      </c>
      <c r="F20" s="20" t="s">
        <v>94</v>
      </c>
      <c r="G20" s="20" t="s">
        <v>94</v>
      </c>
      <c r="H20" s="231" t="s">
        <v>94</v>
      </c>
      <c r="I20" s="231" t="s">
        <v>94</v>
      </c>
      <c r="J20" s="231" t="s">
        <v>94</v>
      </c>
      <c r="K20" s="231" t="s">
        <v>94</v>
      </c>
      <c r="L20" s="20" t="s">
        <v>94</v>
      </c>
      <c r="M20" s="20" t="s">
        <v>94</v>
      </c>
      <c r="N20" s="231" t="s">
        <v>94</v>
      </c>
      <c r="O20" s="20" t="s">
        <v>94</v>
      </c>
      <c r="P20" s="231" t="s">
        <v>94</v>
      </c>
      <c r="Q20" s="179">
        <f>Q22</f>
        <v>3.192</v>
      </c>
      <c r="R20" s="178" t="s">
        <v>872</v>
      </c>
      <c r="S20" s="180" t="s">
        <v>94</v>
      </c>
      <c r="T20" s="179">
        <f>T22</f>
        <v>10.952999999999998</v>
      </c>
      <c r="U20" s="179">
        <f>U21</f>
        <v>9.41958</v>
      </c>
      <c r="V20" s="179">
        <f>V21</f>
        <v>9.41958</v>
      </c>
      <c r="W20" s="179">
        <v>0</v>
      </c>
      <c r="X20" s="179">
        <v>0</v>
      </c>
      <c r="Y20" s="26">
        <v>0</v>
      </c>
      <c r="Z20" s="26">
        <v>0</v>
      </c>
      <c r="AA20" s="26" t="s">
        <v>94</v>
      </c>
      <c r="AB20" s="26" t="s">
        <v>94</v>
      </c>
      <c r="AC20" s="231" t="s">
        <v>94</v>
      </c>
      <c r="AD20" s="20" t="s">
        <v>94</v>
      </c>
      <c r="AE20" s="20" t="s">
        <v>94</v>
      </c>
    </row>
    <row r="21" spans="1:31" ht="47.25">
      <c r="A21" s="232" t="s">
        <v>104</v>
      </c>
      <c r="B21" s="37" t="s">
        <v>105</v>
      </c>
      <c r="C21" s="20" t="s">
        <v>93</v>
      </c>
      <c r="D21" s="20" t="s">
        <v>94</v>
      </c>
      <c r="E21" s="20" t="s">
        <v>94</v>
      </c>
      <c r="F21" s="20" t="s">
        <v>94</v>
      </c>
      <c r="G21" s="20" t="s">
        <v>94</v>
      </c>
      <c r="H21" s="231" t="s">
        <v>94</v>
      </c>
      <c r="I21" s="231" t="s">
        <v>94</v>
      </c>
      <c r="J21" s="231" t="s">
        <v>94</v>
      </c>
      <c r="K21" s="231" t="s">
        <v>94</v>
      </c>
      <c r="L21" s="20" t="s">
        <v>94</v>
      </c>
      <c r="M21" s="20" t="s">
        <v>94</v>
      </c>
      <c r="N21" s="231" t="s">
        <v>94</v>
      </c>
      <c r="O21" s="20" t="s">
        <v>94</v>
      </c>
      <c r="P21" s="231" t="s">
        <v>94</v>
      </c>
      <c r="Q21" s="179">
        <f>Q22</f>
        <v>3.192</v>
      </c>
      <c r="R21" s="178" t="s">
        <v>872</v>
      </c>
      <c r="S21" s="180" t="s">
        <v>94</v>
      </c>
      <c r="T21" s="179">
        <f>T22</f>
        <v>10.952999999999998</v>
      </c>
      <c r="U21" s="179">
        <f>U22</f>
        <v>9.41958</v>
      </c>
      <c r="V21" s="179">
        <f>V22</f>
        <v>9.41958</v>
      </c>
      <c r="W21" s="179">
        <v>0</v>
      </c>
      <c r="X21" s="179">
        <v>0</v>
      </c>
      <c r="Y21" s="26">
        <v>0</v>
      </c>
      <c r="Z21" s="26">
        <v>0</v>
      </c>
      <c r="AA21" s="26" t="s">
        <v>94</v>
      </c>
      <c r="AB21" s="26" t="s">
        <v>94</v>
      </c>
      <c r="AC21" s="231" t="s">
        <v>94</v>
      </c>
      <c r="AD21" s="20" t="s">
        <v>94</v>
      </c>
      <c r="AE21" s="20" t="s">
        <v>94</v>
      </c>
    </row>
    <row r="22" spans="1:31" ht="31.5">
      <c r="A22" s="232" t="s">
        <v>106</v>
      </c>
      <c r="B22" s="37" t="s">
        <v>107</v>
      </c>
      <c r="C22" s="20" t="s">
        <v>93</v>
      </c>
      <c r="D22" s="20" t="s">
        <v>94</v>
      </c>
      <c r="E22" s="20" t="s">
        <v>94</v>
      </c>
      <c r="F22" s="20" t="s">
        <v>94</v>
      </c>
      <c r="G22" s="20" t="s">
        <v>94</v>
      </c>
      <c r="H22" s="231" t="s">
        <v>94</v>
      </c>
      <c r="I22" s="231" t="s">
        <v>94</v>
      </c>
      <c r="J22" s="231" t="s">
        <v>94</v>
      </c>
      <c r="K22" s="231" t="s">
        <v>94</v>
      </c>
      <c r="L22" s="20" t="s">
        <v>94</v>
      </c>
      <c r="M22" s="20" t="s">
        <v>94</v>
      </c>
      <c r="N22" s="231" t="s">
        <v>94</v>
      </c>
      <c r="O22" s="20" t="s">
        <v>94</v>
      </c>
      <c r="P22" s="231" t="s">
        <v>94</v>
      </c>
      <c r="Q22" s="179">
        <f>SUM(Q23:Q47)</f>
        <v>3.192</v>
      </c>
      <c r="R22" s="178" t="s">
        <v>872</v>
      </c>
      <c r="S22" s="180" t="s">
        <v>94</v>
      </c>
      <c r="T22" s="179">
        <f>SUM(T23:T47)</f>
        <v>10.952999999999998</v>
      </c>
      <c r="U22" s="179">
        <f>SUM(U23:U47)</f>
        <v>9.41958</v>
      </c>
      <c r="V22" s="179">
        <f>SUM(V23:V47)</f>
        <v>9.41958</v>
      </c>
      <c r="W22" s="179">
        <v>0</v>
      </c>
      <c r="X22" s="179">
        <v>0</v>
      </c>
      <c r="Y22" s="26">
        <v>0</v>
      </c>
      <c r="Z22" s="26">
        <v>0</v>
      </c>
      <c r="AA22" s="26" t="s">
        <v>94</v>
      </c>
      <c r="AB22" s="26" t="s">
        <v>94</v>
      </c>
      <c r="AC22" s="231" t="s">
        <v>94</v>
      </c>
      <c r="AD22" s="20" t="s">
        <v>94</v>
      </c>
      <c r="AE22" s="20" t="s">
        <v>94</v>
      </c>
    </row>
    <row r="23" spans="1:31" ht="78.75">
      <c r="A23" s="83" t="s">
        <v>108</v>
      </c>
      <c r="B23" s="31" t="s">
        <v>109</v>
      </c>
      <c r="C23" s="20" t="s">
        <v>93</v>
      </c>
      <c r="D23" s="20" t="s">
        <v>873</v>
      </c>
      <c r="E23" s="20" t="s">
        <v>94</v>
      </c>
      <c r="F23" s="20" t="s">
        <v>94</v>
      </c>
      <c r="G23" s="20" t="s">
        <v>94</v>
      </c>
      <c r="H23" s="231" t="s">
        <v>94</v>
      </c>
      <c r="I23" s="231" t="s">
        <v>94</v>
      </c>
      <c r="J23" s="231" t="s">
        <v>94</v>
      </c>
      <c r="K23" s="231" t="s">
        <v>94</v>
      </c>
      <c r="L23" s="20" t="s">
        <v>94</v>
      </c>
      <c r="M23" s="20" t="s">
        <v>94</v>
      </c>
      <c r="N23" s="15" t="s">
        <v>681</v>
      </c>
      <c r="O23" s="20" t="str">
        <f>N23</f>
        <v>+</v>
      </c>
      <c r="P23" s="231" t="s">
        <v>874</v>
      </c>
      <c r="Q23" s="179">
        <v>0.1</v>
      </c>
      <c r="R23" s="178" t="s">
        <v>872</v>
      </c>
      <c r="S23" s="180" t="s">
        <v>94</v>
      </c>
      <c r="T23" s="179">
        <v>0.35</v>
      </c>
      <c r="U23" s="179">
        <f>T23*0.86</f>
        <v>0.301</v>
      </c>
      <c r="V23" s="179">
        <f>U23</f>
        <v>0.301</v>
      </c>
      <c r="W23" s="179">
        <v>0</v>
      </c>
      <c r="X23" s="179">
        <v>0</v>
      </c>
      <c r="Y23" s="26">
        <v>0</v>
      </c>
      <c r="Z23" s="26">
        <v>0</v>
      </c>
      <c r="AA23" s="233">
        <v>0.4</v>
      </c>
      <c r="AB23" s="233">
        <v>0.4</v>
      </c>
      <c r="AC23" s="231" t="s">
        <v>875</v>
      </c>
      <c r="AD23" s="20" t="s">
        <v>94</v>
      </c>
      <c r="AE23" s="20" t="s">
        <v>681</v>
      </c>
    </row>
    <row r="24" spans="1:31" ht="78.75">
      <c r="A24" s="83" t="s">
        <v>111</v>
      </c>
      <c r="B24" s="31" t="s">
        <v>112</v>
      </c>
      <c r="C24" s="20" t="s">
        <v>93</v>
      </c>
      <c r="D24" s="20" t="s">
        <v>873</v>
      </c>
      <c r="E24" s="20" t="s">
        <v>94</v>
      </c>
      <c r="F24" s="20" t="s">
        <v>94</v>
      </c>
      <c r="G24" s="20" t="s">
        <v>94</v>
      </c>
      <c r="H24" s="231" t="s">
        <v>94</v>
      </c>
      <c r="I24" s="231" t="s">
        <v>94</v>
      </c>
      <c r="J24" s="231" t="s">
        <v>94</v>
      </c>
      <c r="K24" s="231" t="s">
        <v>94</v>
      </c>
      <c r="L24" s="20" t="s">
        <v>94</v>
      </c>
      <c r="M24" s="20" t="s">
        <v>94</v>
      </c>
      <c r="N24" s="15" t="s">
        <v>681</v>
      </c>
      <c r="O24" s="20" t="str">
        <f aca="true" t="shared" si="0" ref="O24:O52">N24</f>
        <v>+</v>
      </c>
      <c r="P24" s="231" t="s">
        <v>876</v>
      </c>
      <c r="Q24" s="179">
        <v>0.2</v>
      </c>
      <c r="R24" s="178" t="s">
        <v>872</v>
      </c>
      <c r="S24" s="180" t="s">
        <v>94</v>
      </c>
      <c r="T24" s="179">
        <v>0.436</v>
      </c>
      <c r="U24" s="179">
        <f aca="true" t="shared" si="1" ref="U24:U47">T24*0.86</f>
        <v>0.37496</v>
      </c>
      <c r="V24" s="179">
        <f aca="true" t="shared" si="2" ref="V24:V46">U24</f>
        <v>0.37496</v>
      </c>
      <c r="W24" s="179">
        <v>0</v>
      </c>
      <c r="X24" s="179">
        <v>0</v>
      </c>
      <c r="Y24" s="26">
        <v>0</v>
      </c>
      <c r="Z24" s="26">
        <v>0</v>
      </c>
      <c r="AA24" s="233">
        <v>0.4</v>
      </c>
      <c r="AB24" s="233">
        <v>0.4</v>
      </c>
      <c r="AC24" s="231" t="s">
        <v>875</v>
      </c>
      <c r="AD24" s="20" t="s">
        <v>94</v>
      </c>
      <c r="AE24" s="20" t="s">
        <v>681</v>
      </c>
    </row>
    <row r="25" spans="1:31" ht="78.75">
      <c r="A25" s="83" t="s">
        <v>130</v>
      </c>
      <c r="B25" s="35" t="s">
        <v>175</v>
      </c>
      <c r="C25" s="20" t="s">
        <v>93</v>
      </c>
      <c r="D25" s="20" t="s">
        <v>877</v>
      </c>
      <c r="E25" s="20" t="s">
        <v>94</v>
      </c>
      <c r="F25" s="20" t="s">
        <v>94</v>
      </c>
      <c r="G25" s="20" t="s">
        <v>94</v>
      </c>
      <c r="H25" s="231" t="s">
        <v>94</v>
      </c>
      <c r="I25" s="231" t="s">
        <v>94</v>
      </c>
      <c r="J25" s="231" t="s">
        <v>94</v>
      </c>
      <c r="K25" s="231" t="s">
        <v>94</v>
      </c>
      <c r="L25" s="20" t="s">
        <v>94</v>
      </c>
      <c r="M25" s="20" t="s">
        <v>94</v>
      </c>
      <c r="N25" s="15" t="s">
        <v>681</v>
      </c>
      <c r="O25" s="20" t="str">
        <f t="shared" si="0"/>
        <v>+</v>
      </c>
      <c r="P25" s="231" t="s">
        <v>878</v>
      </c>
      <c r="Q25" s="179">
        <v>0.2</v>
      </c>
      <c r="R25" s="178" t="s">
        <v>872</v>
      </c>
      <c r="S25" s="180" t="s">
        <v>94</v>
      </c>
      <c r="T25" s="179">
        <v>0.8</v>
      </c>
      <c r="U25" s="179">
        <f t="shared" si="1"/>
        <v>0.6880000000000001</v>
      </c>
      <c r="V25" s="179">
        <f t="shared" si="2"/>
        <v>0.6880000000000001</v>
      </c>
      <c r="W25" s="179">
        <v>0</v>
      </c>
      <c r="X25" s="179">
        <v>0</v>
      </c>
      <c r="Y25" s="26">
        <v>0</v>
      </c>
      <c r="Z25" s="26">
        <v>0</v>
      </c>
      <c r="AA25" s="233">
        <v>0.4</v>
      </c>
      <c r="AB25" s="233">
        <v>0.4</v>
      </c>
      <c r="AC25" s="231" t="s">
        <v>875</v>
      </c>
      <c r="AD25" s="20" t="s">
        <v>94</v>
      </c>
      <c r="AE25" s="20" t="s">
        <v>681</v>
      </c>
    </row>
    <row r="26" spans="1:31" ht="78.75">
      <c r="A26" s="83" t="s">
        <v>143</v>
      </c>
      <c r="B26" s="35" t="s">
        <v>176</v>
      </c>
      <c r="C26" s="20" t="s">
        <v>93</v>
      </c>
      <c r="D26" s="20" t="s">
        <v>879</v>
      </c>
      <c r="E26" s="20" t="s">
        <v>94</v>
      </c>
      <c r="F26" s="20" t="s">
        <v>94</v>
      </c>
      <c r="G26" s="20" t="s">
        <v>94</v>
      </c>
      <c r="H26" s="231" t="s">
        <v>94</v>
      </c>
      <c r="I26" s="231" t="s">
        <v>94</v>
      </c>
      <c r="J26" s="231" t="s">
        <v>94</v>
      </c>
      <c r="K26" s="231" t="s">
        <v>94</v>
      </c>
      <c r="L26" s="20" t="s">
        <v>94</v>
      </c>
      <c r="M26" s="20" t="s">
        <v>94</v>
      </c>
      <c r="N26" s="15" t="s">
        <v>681</v>
      </c>
      <c r="O26" s="20" t="str">
        <f t="shared" si="0"/>
        <v>+</v>
      </c>
      <c r="P26" s="231" t="s">
        <v>880</v>
      </c>
      <c r="Q26" s="179">
        <v>0.1</v>
      </c>
      <c r="R26" s="178" t="s">
        <v>872</v>
      </c>
      <c r="S26" s="180" t="s">
        <v>94</v>
      </c>
      <c r="T26" s="179">
        <v>0.4</v>
      </c>
      <c r="U26" s="179">
        <f t="shared" si="1"/>
        <v>0.34400000000000003</v>
      </c>
      <c r="V26" s="179">
        <f t="shared" si="2"/>
        <v>0.34400000000000003</v>
      </c>
      <c r="W26" s="179">
        <v>0</v>
      </c>
      <c r="X26" s="179">
        <v>0</v>
      </c>
      <c r="Y26" s="26">
        <v>0</v>
      </c>
      <c r="Z26" s="26">
        <v>0</v>
      </c>
      <c r="AA26" s="233">
        <v>0.4</v>
      </c>
      <c r="AB26" s="233">
        <v>0.4</v>
      </c>
      <c r="AC26" s="231" t="s">
        <v>875</v>
      </c>
      <c r="AD26" s="20" t="s">
        <v>94</v>
      </c>
      <c r="AE26" s="20" t="s">
        <v>681</v>
      </c>
    </row>
    <row r="27" spans="1:31" ht="78.75">
      <c r="A27" s="83" t="s">
        <v>160</v>
      </c>
      <c r="B27" s="35" t="s">
        <v>881</v>
      </c>
      <c r="C27" s="20" t="s">
        <v>93</v>
      </c>
      <c r="D27" s="20" t="s">
        <v>882</v>
      </c>
      <c r="E27" s="20" t="s">
        <v>94</v>
      </c>
      <c r="F27" s="20" t="s">
        <v>94</v>
      </c>
      <c r="G27" s="20" t="s">
        <v>94</v>
      </c>
      <c r="H27" s="231" t="s">
        <v>94</v>
      </c>
      <c r="I27" s="231" t="s">
        <v>94</v>
      </c>
      <c r="J27" s="231" t="s">
        <v>94</v>
      </c>
      <c r="K27" s="231" t="s">
        <v>94</v>
      </c>
      <c r="L27" s="20" t="s">
        <v>94</v>
      </c>
      <c r="M27" s="20" t="s">
        <v>94</v>
      </c>
      <c r="N27" s="15" t="s">
        <v>681</v>
      </c>
      <c r="O27" s="20" t="str">
        <f t="shared" si="0"/>
        <v>+</v>
      </c>
      <c r="P27" s="231" t="s">
        <v>883</v>
      </c>
      <c r="Q27" s="179">
        <v>0.1</v>
      </c>
      <c r="R27" s="178" t="s">
        <v>872</v>
      </c>
      <c r="S27" s="180" t="s">
        <v>94</v>
      </c>
      <c r="T27" s="179">
        <v>0.4</v>
      </c>
      <c r="U27" s="179">
        <f t="shared" si="1"/>
        <v>0.34400000000000003</v>
      </c>
      <c r="V27" s="179">
        <f t="shared" si="2"/>
        <v>0.34400000000000003</v>
      </c>
      <c r="W27" s="179">
        <v>0</v>
      </c>
      <c r="X27" s="179">
        <v>0</v>
      </c>
      <c r="Y27" s="26">
        <v>0</v>
      </c>
      <c r="Z27" s="26">
        <v>0</v>
      </c>
      <c r="AA27" s="233">
        <v>0.4</v>
      </c>
      <c r="AB27" s="233">
        <v>0.4</v>
      </c>
      <c r="AC27" s="231" t="s">
        <v>875</v>
      </c>
      <c r="AD27" s="20" t="s">
        <v>94</v>
      </c>
      <c r="AE27" s="20" t="s">
        <v>681</v>
      </c>
    </row>
    <row r="28" spans="1:31" ht="78.75">
      <c r="A28" s="83" t="s">
        <v>163</v>
      </c>
      <c r="B28" s="35" t="s">
        <v>884</v>
      </c>
      <c r="C28" s="20" t="s">
        <v>93</v>
      </c>
      <c r="D28" s="20" t="s">
        <v>885</v>
      </c>
      <c r="E28" s="20" t="s">
        <v>94</v>
      </c>
      <c r="F28" s="20" t="s">
        <v>94</v>
      </c>
      <c r="G28" s="20" t="s">
        <v>94</v>
      </c>
      <c r="H28" s="231" t="s">
        <v>94</v>
      </c>
      <c r="I28" s="231" t="s">
        <v>94</v>
      </c>
      <c r="J28" s="231" t="s">
        <v>94</v>
      </c>
      <c r="K28" s="231" t="s">
        <v>94</v>
      </c>
      <c r="L28" s="20" t="s">
        <v>94</v>
      </c>
      <c r="M28" s="20" t="s">
        <v>94</v>
      </c>
      <c r="N28" s="15" t="s">
        <v>681</v>
      </c>
      <c r="O28" s="20" t="str">
        <f t="shared" si="0"/>
        <v>+</v>
      </c>
      <c r="P28" s="231" t="s">
        <v>886</v>
      </c>
      <c r="Q28" s="179">
        <v>0.07</v>
      </c>
      <c r="R28" s="178" t="s">
        <v>872</v>
      </c>
      <c r="S28" s="180" t="s">
        <v>94</v>
      </c>
      <c r="T28" s="179">
        <v>0.135</v>
      </c>
      <c r="U28" s="179">
        <f t="shared" si="1"/>
        <v>0.11610000000000001</v>
      </c>
      <c r="V28" s="179">
        <f t="shared" si="2"/>
        <v>0.11610000000000001</v>
      </c>
      <c r="W28" s="179">
        <v>0</v>
      </c>
      <c r="X28" s="179">
        <v>0</v>
      </c>
      <c r="Y28" s="26">
        <v>0</v>
      </c>
      <c r="Z28" s="26">
        <v>0</v>
      </c>
      <c r="AA28" s="233">
        <v>0.4</v>
      </c>
      <c r="AB28" s="233">
        <v>0.4</v>
      </c>
      <c r="AC28" s="231" t="s">
        <v>875</v>
      </c>
      <c r="AD28" s="20" t="s">
        <v>94</v>
      </c>
      <c r="AE28" s="20" t="s">
        <v>681</v>
      </c>
    </row>
    <row r="29" spans="1:31" ht="78.75">
      <c r="A29" s="83" t="s">
        <v>166</v>
      </c>
      <c r="B29" s="31" t="s">
        <v>887</v>
      </c>
      <c r="C29" s="20" t="s">
        <v>93</v>
      </c>
      <c r="D29" s="20" t="s">
        <v>888</v>
      </c>
      <c r="E29" s="20" t="s">
        <v>94</v>
      </c>
      <c r="F29" s="20" t="s">
        <v>94</v>
      </c>
      <c r="G29" s="20" t="s">
        <v>94</v>
      </c>
      <c r="H29" s="231" t="s">
        <v>94</v>
      </c>
      <c r="I29" s="231" t="s">
        <v>94</v>
      </c>
      <c r="J29" s="231" t="s">
        <v>94</v>
      </c>
      <c r="K29" s="231" t="s">
        <v>94</v>
      </c>
      <c r="L29" s="20" t="s">
        <v>94</v>
      </c>
      <c r="M29" s="20" t="s">
        <v>94</v>
      </c>
      <c r="N29" s="15" t="s">
        <v>681</v>
      </c>
      <c r="O29" s="20" t="str">
        <f t="shared" si="0"/>
        <v>+</v>
      </c>
      <c r="P29" s="231" t="s">
        <v>889</v>
      </c>
      <c r="Q29" s="179">
        <v>0.1</v>
      </c>
      <c r="R29" s="178" t="s">
        <v>872</v>
      </c>
      <c r="S29" s="180" t="s">
        <v>94</v>
      </c>
      <c r="T29" s="179">
        <v>0.8550000000000001</v>
      </c>
      <c r="U29" s="179">
        <f t="shared" si="1"/>
        <v>0.7353000000000001</v>
      </c>
      <c r="V29" s="179">
        <f t="shared" si="2"/>
        <v>0.7353000000000001</v>
      </c>
      <c r="W29" s="179">
        <v>0</v>
      </c>
      <c r="X29" s="179">
        <v>0</v>
      </c>
      <c r="Y29" s="26">
        <v>0</v>
      </c>
      <c r="Z29" s="26">
        <v>0</v>
      </c>
      <c r="AA29" s="233">
        <v>0.4</v>
      </c>
      <c r="AB29" s="233">
        <v>0.4</v>
      </c>
      <c r="AC29" s="231" t="s">
        <v>875</v>
      </c>
      <c r="AD29" s="20" t="s">
        <v>94</v>
      </c>
      <c r="AE29" s="20" t="s">
        <v>681</v>
      </c>
    </row>
    <row r="30" spans="1:31" ht="78" customHeight="1">
      <c r="A30" s="83" t="s">
        <v>177</v>
      </c>
      <c r="B30" s="31" t="s">
        <v>890</v>
      </c>
      <c r="C30" s="20" t="s">
        <v>93</v>
      </c>
      <c r="D30" s="20" t="s">
        <v>891</v>
      </c>
      <c r="E30" s="20" t="s">
        <v>94</v>
      </c>
      <c r="F30" s="20" t="s">
        <v>94</v>
      </c>
      <c r="G30" s="20" t="s">
        <v>94</v>
      </c>
      <c r="H30" s="231" t="s">
        <v>94</v>
      </c>
      <c r="I30" s="231" t="s">
        <v>94</v>
      </c>
      <c r="J30" s="231" t="s">
        <v>94</v>
      </c>
      <c r="K30" s="231" t="s">
        <v>94</v>
      </c>
      <c r="L30" s="20" t="s">
        <v>94</v>
      </c>
      <c r="M30" s="20" t="s">
        <v>94</v>
      </c>
      <c r="N30" s="15" t="s">
        <v>681</v>
      </c>
      <c r="O30" s="20" t="str">
        <f t="shared" si="0"/>
        <v>+</v>
      </c>
      <c r="P30" s="231" t="s">
        <v>892</v>
      </c>
      <c r="Q30" s="179">
        <v>0.07</v>
      </c>
      <c r="R30" s="178" t="s">
        <v>872</v>
      </c>
      <c r="S30" s="180" t="s">
        <v>94</v>
      </c>
      <c r="T30" s="179">
        <v>0.14400000000000002</v>
      </c>
      <c r="U30" s="179">
        <f t="shared" si="1"/>
        <v>0.12384000000000002</v>
      </c>
      <c r="V30" s="179">
        <f t="shared" si="2"/>
        <v>0.12384000000000002</v>
      </c>
      <c r="W30" s="179">
        <v>0</v>
      </c>
      <c r="X30" s="179">
        <v>0</v>
      </c>
      <c r="Y30" s="26">
        <v>0</v>
      </c>
      <c r="Z30" s="26">
        <v>0</v>
      </c>
      <c r="AA30" s="233">
        <v>0.4</v>
      </c>
      <c r="AB30" s="233">
        <v>0.4</v>
      </c>
      <c r="AC30" s="231" t="s">
        <v>875</v>
      </c>
      <c r="AD30" s="20" t="s">
        <v>94</v>
      </c>
      <c r="AE30" s="20" t="s">
        <v>681</v>
      </c>
    </row>
    <row r="31" spans="1:31" ht="78.75">
      <c r="A31" s="83" t="s">
        <v>179</v>
      </c>
      <c r="B31" s="31" t="s">
        <v>893</v>
      </c>
      <c r="C31" s="20" t="s">
        <v>93</v>
      </c>
      <c r="D31" s="20" t="s">
        <v>894</v>
      </c>
      <c r="E31" s="20" t="s">
        <v>94</v>
      </c>
      <c r="F31" s="20" t="s">
        <v>94</v>
      </c>
      <c r="G31" s="20" t="s">
        <v>94</v>
      </c>
      <c r="H31" s="231" t="s">
        <v>94</v>
      </c>
      <c r="I31" s="231" t="s">
        <v>94</v>
      </c>
      <c r="J31" s="231" t="s">
        <v>94</v>
      </c>
      <c r="K31" s="231" t="s">
        <v>94</v>
      </c>
      <c r="L31" s="20" t="s">
        <v>94</v>
      </c>
      <c r="M31" s="20" t="s">
        <v>94</v>
      </c>
      <c r="N31" s="15" t="s">
        <v>681</v>
      </c>
      <c r="O31" s="20" t="str">
        <f t="shared" si="0"/>
        <v>+</v>
      </c>
      <c r="P31" s="231" t="s">
        <v>895</v>
      </c>
      <c r="Q31" s="179">
        <v>0.2</v>
      </c>
      <c r="R31" s="178" t="s">
        <v>872</v>
      </c>
      <c r="S31" s="180" t="s">
        <v>94</v>
      </c>
      <c r="T31" s="179">
        <v>0.24300000000000002</v>
      </c>
      <c r="U31" s="179">
        <f t="shared" si="1"/>
        <v>0.20898000000000003</v>
      </c>
      <c r="V31" s="179">
        <f t="shared" si="2"/>
        <v>0.20898000000000003</v>
      </c>
      <c r="W31" s="179">
        <v>0</v>
      </c>
      <c r="X31" s="179">
        <v>0</v>
      </c>
      <c r="Y31" s="26">
        <v>0</v>
      </c>
      <c r="Z31" s="26">
        <v>0</v>
      </c>
      <c r="AA31" s="233">
        <v>0.4</v>
      </c>
      <c r="AB31" s="233">
        <v>0.4</v>
      </c>
      <c r="AC31" s="231" t="s">
        <v>875</v>
      </c>
      <c r="AD31" s="20" t="s">
        <v>94</v>
      </c>
      <c r="AE31" s="20" t="s">
        <v>681</v>
      </c>
    </row>
    <row r="32" spans="1:31" ht="78.75">
      <c r="A32" s="83" t="s">
        <v>181</v>
      </c>
      <c r="B32" s="35" t="s">
        <v>178</v>
      </c>
      <c r="C32" s="20" t="s">
        <v>93</v>
      </c>
      <c r="D32" s="20" t="s">
        <v>896</v>
      </c>
      <c r="E32" s="20" t="s">
        <v>94</v>
      </c>
      <c r="F32" s="20" t="s">
        <v>94</v>
      </c>
      <c r="G32" s="20" t="s">
        <v>94</v>
      </c>
      <c r="H32" s="231" t="s">
        <v>94</v>
      </c>
      <c r="I32" s="231" t="s">
        <v>94</v>
      </c>
      <c r="J32" s="231" t="s">
        <v>94</v>
      </c>
      <c r="K32" s="231" t="s">
        <v>94</v>
      </c>
      <c r="L32" s="20" t="s">
        <v>94</v>
      </c>
      <c r="M32" s="20" t="s">
        <v>94</v>
      </c>
      <c r="N32" s="15" t="s">
        <v>681</v>
      </c>
      <c r="O32" s="20" t="str">
        <f t="shared" si="0"/>
        <v>+</v>
      </c>
      <c r="P32" s="231" t="s">
        <v>897</v>
      </c>
      <c r="Q32" s="179">
        <v>0.05</v>
      </c>
      <c r="R32" s="178" t="s">
        <v>872</v>
      </c>
      <c r="S32" s="180" t="s">
        <v>94</v>
      </c>
      <c r="T32" s="179">
        <v>0.2</v>
      </c>
      <c r="U32" s="179">
        <f t="shared" si="1"/>
        <v>0.17200000000000001</v>
      </c>
      <c r="V32" s="179">
        <f t="shared" si="2"/>
        <v>0.17200000000000001</v>
      </c>
      <c r="W32" s="179">
        <v>0</v>
      </c>
      <c r="X32" s="179">
        <v>0</v>
      </c>
      <c r="Y32" s="26">
        <v>0</v>
      </c>
      <c r="Z32" s="26">
        <v>0</v>
      </c>
      <c r="AA32" s="233">
        <v>0.4</v>
      </c>
      <c r="AB32" s="233">
        <v>0.4</v>
      </c>
      <c r="AC32" s="231" t="s">
        <v>875</v>
      </c>
      <c r="AD32" s="20" t="s">
        <v>94</v>
      </c>
      <c r="AE32" s="20" t="s">
        <v>681</v>
      </c>
    </row>
    <row r="33" spans="1:31" ht="94.5">
      <c r="A33" s="83" t="s">
        <v>287</v>
      </c>
      <c r="B33" s="31" t="s">
        <v>898</v>
      </c>
      <c r="C33" s="20" t="s">
        <v>93</v>
      </c>
      <c r="D33" s="20" t="s">
        <v>899</v>
      </c>
      <c r="E33" s="20" t="s">
        <v>94</v>
      </c>
      <c r="F33" s="20" t="s">
        <v>94</v>
      </c>
      <c r="G33" s="20" t="s">
        <v>94</v>
      </c>
      <c r="H33" s="231" t="s">
        <v>94</v>
      </c>
      <c r="I33" s="231" t="s">
        <v>94</v>
      </c>
      <c r="J33" s="231" t="s">
        <v>94</v>
      </c>
      <c r="K33" s="231" t="s">
        <v>94</v>
      </c>
      <c r="L33" s="20" t="s">
        <v>94</v>
      </c>
      <c r="M33" s="20" t="s">
        <v>94</v>
      </c>
      <c r="N33" s="15" t="s">
        <v>681</v>
      </c>
      <c r="O33" s="20" t="str">
        <f t="shared" si="0"/>
        <v>+</v>
      </c>
      <c r="P33" s="231" t="s">
        <v>900</v>
      </c>
      <c r="Q33" s="179">
        <v>0.1</v>
      </c>
      <c r="R33" s="178" t="s">
        <v>872</v>
      </c>
      <c r="S33" s="180" t="s">
        <v>94</v>
      </c>
      <c r="T33" s="179">
        <v>0.65</v>
      </c>
      <c r="U33" s="179">
        <f t="shared" si="1"/>
        <v>0.559</v>
      </c>
      <c r="V33" s="179">
        <f t="shared" si="2"/>
        <v>0.559</v>
      </c>
      <c r="W33" s="179">
        <v>0</v>
      </c>
      <c r="X33" s="179">
        <v>0</v>
      </c>
      <c r="Y33" s="26">
        <v>0</v>
      </c>
      <c r="Z33" s="26">
        <v>0</v>
      </c>
      <c r="AA33" s="233">
        <v>0.4</v>
      </c>
      <c r="AB33" s="233">
        <v>0.4</v>
      </c>
      <c r="AC33" s="231" t="s">
        <v>875</v>
      </c>
      <c r="AD33" s="20" t="s">
        <v>94</v>
      </c>
      <c r="AE33" s="20" t="s">
        <v>681</v>
      </c>
    </row>
    <row r="34" spans="1:31" ht="78.75">
      <c r="A34" s="83" t="s">
        <v>290</v>
      </c>
      <c r="B34" s="31" t="s">
        <v>901</v>
      </c>
      <c r="C34" s="20" t="s">
        <v>93</v>
      </c>
      <c r="D34" s="20" t="s">
        <v>902</v>
      </c>
      <c r="E34" s="20" t="s">
        <v>94</v>
      </c>
      <c r="F34" s="20" t="s">
        <v>94</v>
      </c>
      <c r="G34" s="20" t="s">
        <v>94</v>
      </c>
      <c r="H34" s="231" t="s">
        <v>94</v>
      </c>
      <c r="I34" s="231" t="s">
        <v>94</v>
      </c>
      <c r="J34" s="231" t="s">
        <v>94</v>
      </c>
      <c r="K34" s="231" t="s">
        <v>94</v>
      </c>
      <c r="L34" s="20" t="s">
        <v>94</v>
      </c>
      <c r="M34" s="20" t="s">
        <v>94</v>
      </c>
      <c r="N34" s="15" t="s">
        <v>681</v>
      </c>
      <c r="O34" s="20" t="str">
        <f t="shared" si="0"/>
        <v>+</v>
      </c>
      <c r="P34" s="231" t="s">
        <v>903</v>
      </c>
      <c r="Q34" s="179">
        <v>0.1</v>
      </c>
      <c r="R34" s="178" t="s">
        <v>872</v>
      </c>
      <c r="S34" s="180" t="s">
        <v>94</v>
      </c>
      <c r="T34" s="179">
        <v>0.4</v>
      </c>
      <c r="U34" s="179">
        <f t="shared" si="1"/>
        <v>0.34400000000000003</v>
      </c>
      <c r="V34" s="179">
        <f t="shared" si="2"/>
        <v>0.34400000000000003</v>
      </c>
      <c r="W34" s="179">
        <v>0</v>
      </c>
      <c r="X34" s="179">
        <v>0</v>
      </c>
      <c r="Y34" s="26">
        <v>0</v>
      </c>
      <c r="Z34" s="26">
        <v>0</v>
      </c>
      <c r="AA34" s="233">
        <v>0.4</v>
      </c>
      <c r="AB34" s="233">
        <v>0.4</v>
      </c>
      <c r="AC34" s="231" t="s">
        <v>875</v>
      </c>
      <c r="AD34" s="20" t="s">
        <v>94</v>
      </c>
      <c r="AE34" s="20" t="s">
        <v>681</v>
      </c>
    </row>
    <row r="35" spans="1:31" ht="78.75">
      <c r="A35" s="83" t="s">
        <v>293</v>
      </c>
      <c r="B35" s="35" t="s">
        <v>161</v>
      </c>
      <c r="C35" s="20" t="s">
        <v>93</v>
      </c>
      <c r="D35" s="20" t="s">
        <v>904</v>
      </c>
      <c r="E35" s="20" t="s">
        <v>94</v>
      </c>
      <c r="F35" s="20" t="s">
        <v>94</v>
      </c>
      <c r="G35" s="20" t="s">
        <v>94</v>
      </c>
      <c r="H35" s="231" t="s">
        <v>94</v>
      </c>
      <c r="I35" s="231" t="s">
        <v>94</v>
      </c>
      <c r="J35" s="231" t="s">
        <v>94</v>
      </c>
      <c r="K35" s="231" t="s">
        <v>94</v>
      </c>
      <c r="L35" s="20" t="s">
        <v>94</v>
      </c>
      <c r="M35" s="20" t="s">
        <v>94</v>
      </c>
      <c r="N35" s="15" t="s">
        <v>681</v>
      </c>
      <c r="O35" s="20" t="str">
        <f t="shared" si="0"/>
        <v>+</v>
      </c>
      <c r="P35" s="231" t="s">
        <v>905</v>
      </c>
      <c r="Q35" s="179">
        <v>0.25</v>
      </c>
      <c r="R35" s="178" t="s">
        <v>872</v>
      </c>
      <c r="S35" s="180" t="s">
        <v>94</v>
      </c>
      <c r="T35" s="179">
        <v>1</v>
      </c>
      <c r="U35" s="179">
        <f t="shared" si="1"/>
        <v>0.86</v>
      </c>
      <c r="V35" s="179">
        <f t="shared" si="2"/>
        <v>0.86</v>
      </c>
      <c r="W35" s="179">
        <v>0</v>
      </c>
      <c r="X35" s="179">
        <v>0</v>
      </c>
      <c r="Y35" s="26">
        <v>0</v>
      </c>
      <c r="Z35" s="26">
        <v>0</v>
      </c>
      <c r="AA35" s="233">
        <v>0.4</v>
      </c>
      <c r="AB35" s="233">
        <v>0.4</v>
      </c>
      <c r="AC35" s="231" t="s">
        <v>875</v>
      </c>
      <c r="AD35" s="20" t="s">
        <v>94</v>
      </c>
      <c r="AE35" s="20" t="s">
        <v>681</v>
      </c>
    </row>
    <row r="36" spans="1:31" ht="78.75">
      <c r="A36" s="83" t="s">
        <v>296</v>
      </c>
      <c r="B36" s="35" t="s">
        <v>164</v>
      </c>
      <c r="C36" s="20" t="s">
        <v>93</v>
      </c>
      <c r="D36" s="20" t="s">
        <v>906</v>
      </c>
      <c r="E36" s="20" t="s">
        <v>94</v>
      </c>
      <c r="F36" s="20" t="s">
        <v>94</v>
      </c>
      <c r="G36" s="20" t="s">
        <v>94</v>
      </c>
      <c r="H36" s="231" t="s">
        <v>94</v>
      </c>
      <c r="I36" s="231" t="s">
        <v>94</v>
      </c>
      <c r="J36" s="231" t="s">
        <v>94</v>
      </c>
      <c r="K36" s="231" t="s">
        <v>94</v>
      </c>
      <c r="L36" s="20" t="s">
        <v>94</v>
      </c>
      <c r="M36" s="20" t="s">
        <v>94</v>
      </c>
      <c r="N36" s="15" t="s">
        <v>681</v>
      </c>
      <c r="O36" s="20" t="str">
        <f t="shared" si="0"/>
        <v>+</v>
      </c>
      <c r="P36" s="231" t="s">
        <v>907</v>
      </c>
      <c r="Q36" s="179">
        <v>0.1</v>
      </c>
      <c r="R36" s="178" t="s">
        <v>872</v>
      </c>
      <c r="S36" s="180" t="s">
        <v>94</v>
      </c>
      <c r="T36" s="179">
        <v>0.4</v>
      </c>
      <c r="U36" s="179">
        <f t="shared" si="1"/>
        <v>0.34400000000000003</v>
      </c>
      <c r="V36" s="179">
        <f t="shared" si="2"/>
        <v>0.34400000000000003</v>
      </c>
      <c r="W36" s="179">
        <v>0</v>
      </c>
      <c r="X36" s="179">
        <v>0</v>
      </c>
      <c r="Y36" s="26">
        <v>0</v>
      </c>
      <c r="Z36" s="26">
        <v>0</v>
      </c>
      <c r="AA36" s="233">
        <v>0.4</v>
      </c>
      <c r="AB36" s="233">
        <v>0.4</v>
      </c>
      <c r="AC36" s="231" t="s">
        <v>875</v>
      </c>
      <c r="AD36" s="20" t="s">
        <v>94</v>
      </c>
      <c r="AE36" s="20" t="s">
        <v>681</v>
      </c>
    </row>
    <row r="37" spans="1:31" ht="78.75">
      <c r="A37" s="83" t="s">
        <v>297</v>
      </c>
      <c r="B37" s="35" t="s">
        <v>908</v>
      </c>
      <c r="C37" s="20" t="s">
        <v>93</v>
      </c>
      <c r="D37" s="20" t="s">
        <v>909</v>
      </c>
      <c r="E37" s="20" t="s">
        <v>94</v>
      </c>
      <c r="F37" s="20" t="s">
        <v>94</v>
      </c>
      <c r="G37" s="20" t="s">
        <v>94</v>
      </c>
      <c r="H37" s="231" t="s">
        <v>94</v>
      </c>
      <c r="I37" s="231" t="s">
        <v>94</v>
      </c>
      <c r="J37" s="231" t="s">
        <v>94</v>
      </c>
      <c r="K37" s="231" t="s">
        <v>94</v>
      </c>
      <c r="L37" s="20" t="s">
        <v>94</v>
      </c>
      <c r="M37" s="20" t="s">
        <v>94</v>
      </c>
      <c r="N37" s="15" t="s">
        <v>681</v>
      </c>
      <c r="O37" s="20" t="str">
        <f t="shared" si="0"/>
        <v>+</v>
      </c>
      <c r="P37" s="231" t="s">
        <v>910</v>
      </c>
      <c r="Q37" s="179">
        <v>0.2</v>
      </c>
      <c r="R37" s="178" t="s">
        <v>872</v>
      </c>
      <c r="S37" s="180" t="s">
        <v>94</v>
      </c>
      <c r="T37" s="179">
        <v>0.8</v>
      </c>
      <c r="U37" s="179">
        <f t="shared" si="1"/>
        <v>0.6880000000000001</v>
      </c>
      <c r="V37" s="179">
        <f t="shared" si="2"/>
        <v>0.6880000000000001</v>
      </c>
      <c r="W37" s="179">
        <v>0</v>
      </c>
      <c r="X37" s="179">
        <v>0</v>
      </c>
      <c r="Y37" s="26">
        <v>0</v>
      </c>
      <c r="Z37" s="26">
        <v>0</v>
      </c>
      <c r="AA37" s="233">
        <v>0.4</v>
      </c>
      <c r="AB37" s="233">
        <v>0.4</v>
      </c>
      <c r="AC37" s="231" t="s">
        <v>875</v>
      </c>
      <c r="AD37" s="20" t="s">
        <v>94</v>
      </c>
      <c r="AE37" s="20" t="s">
        <v>681</v>
      </c>
    </row>
    <row r="38" spans="1:31" ht="78.75">
      <c r="A38" s="83" t="s">
        <v>298</v>
      </c>
      <c r="B38" s="31" t="s">
        <v>288</v>
      </c>
      <c r="C38" s="20" t="s">
        <v>93</v>
      </c>
      <c r="D38" s="20" t="s">
        <v>911</v>
      </c>
      <c r="E38" s="20" t="s">
        <v>94</v>
      </c>
      <c r="F38" s="20" t="s">
        <v>94</v>
      </c>
      <c r="G38" s="20" t="s">
        <v>94</v>
      </c>
      <c r="H38" s="231" t="s">
        <v>94</v>
      </c>
      <c r="I38" s="231" t="s">
        <v>94</v>
      </c>
      <c r="J38" s="231" t="s">
        <v>94</v>
      </c>
      <c r="K38" s="231" t="s">
        <v>94</v>
      </c>
      <c r="L38" s="20" t="s">
        <v>94</v>
      </c>
      <c r="M38" s="20" t="s">
        <v>94</v>
      </c>
      <c r="N38" s="15" t="s">
        <v>681</v>
      </c>
      <c r="O38" s="20" t="str">
        <f t="shared" si="0"/>
        <v>+</v>
      </c>
      <c r="P38" s="231" t="s">
        <v>912</v>
      </c>
      <c r="Q38" s="179">
        <v>0.1</v>
      </c>
      <c r="R38" s="178" t="s">
        <v>872</v>
      </c>
      <c r="S38" s="180" t="s">
        <v>94</v>
      </c>
      <c r="T38" s="179">
        <v>0.495</v>
      </c>
      <c r="U38" s="179">
        <f t="shared" si="1"/>
        <v>0.42569999999999997</v>
      </c>
      <c r="V38" s="179">
        <f t="shared" si="2"/>
        <v>0.42569999999999997</v>
      </c>
      <c r="W38" s="179">
        <v>0</v>
      </c>
      <c r="X38" s="179">
        <v>0</v>
      </c>
      <c r="Y38" s="26">
        <v>0</v>
      </c>
      <c r="Z38" s="26">
        <v>0</v>
      </c>
      <c r="AA38" s="233">
        <v>0.4</v>
      </c>
      <c r="AB38" s="233">
        <v>0.4</v>
      </c>
      <c r="AC38" s="231" t="s">
        <v>875</v>
      </c>
      <c r="AD38" s="20" t="s">
        <v>94</v>
      </c>
      <c r="AE38" s="20" t="s">
        <v>681</v>
      </c>
    </row>
    <row r="39" spans="1:31" ht="78.75">
      <c r="A39" s="83" t="s">
        <v>299</v>
      </c>
      <c r="B39" s="31" t="s">
        <v>913</v>
      </c>
      <c r="C39" s="20" t="s">
        <v>93</v>
      </c>
      <c r="D39" s="20" t="s">
        <v>914</v>
      </c>
      <c r="E39" s="20" t="s">
        <v>94</v>
      </c>
      <c r="F39" s="20" t="s">
        <v>94</v>
      </c>
      <c r="G39" s="20" t="s">
        <v>94</v>
      </c>
      <c r="H39" s="231" t="s">
        <v>94</v>
      </c>
      <c r="I39" s="231" t="s">
        <v>94</v>
      </c>
      <c r="J39" s="231" t="s">
        <v>94</v>
      </c>
      <c r="K39" s="231" t="s">
        <v>94</v>
      </c>
      <c r="L39" s="20" t="s">
        <v>94</v>
      </c>
      <c r="M39" s="20" t="s">
        <v>94</v>
      </c>
      <c r="N39" s="15" t="s">
        <v>681</v>
      </c>
      <c r="O39" s="20" t="str">
        <f t="shared" si="0"/>
        <v>+</v>
      </c>
      <c r="P39" s="231" t="s">
        <v>915</v>
      </c>
      <c r="Q39" s="179">
        <v>0.05</v>
      </c>
      <c r="R39" s="178" t="s">
        <v>872</v>
      </c>
      <c r="S39" s="180" t="s">
        <v>94</v>
      </c>
      <c r="T39" s="179">
        <v>0.225</v>
      </c>
      <c r="U39" s="179">
        <f t="shared" si="1"/>
        <v>0.1935</v>
      </c>
      <c r="V39" s="179">
        <f t="shared" si="2"/>
        <v>0.1935</v>
      </c>
      <c r="W39" s="179">
        <v>0</v>
      </c>
      <c r="X39" s="179">
        <v>0</v>
      </c>
      <c r="Y39" s="26">
        <v>0</v>
      </c>
      <c r="Z39" s="26">
        <v>0</v>
      </c>
      <c r="AA39" s="233">
        <v>0.4</v>
      </c>
      <c r="AB39" s="233">
        <v>0.4</v>
      </c>
      <c r="AC39" s="231" t="s">
        <v>875</v>
      </c>
      <c r="AD39" s="20" t="s">
        <v>94</v>
      </c>
      <c r="AE39" s="20" t="s">
        <v>681</v>
      </c>
    </row>
    <row r="40" spans="1:31" ht="78.75">
      <c r="A40" s="83" t="s">
        <v>301</v>
      </c>
      <c r="B40" s="31" t="s">
        <v>916</v>
      </c>
      <c r="C40" s="20" t="s">
        <v>93</v>
      </c>
      <c r="D40" s="20" t="s">
        <v>917</v>
      </c>
      <c r="E40" s="20" t="s">
        <v>94</v>
      </c>
      <c r="F40" s="20" t="s">
        <v>94</v>
      </c>
      <c r="G40" s="20" t="s">
        <v>94</v>
      </c>
      <c r="H40" s="231" t="s">
        <v>94</v>
      </c>
      <c r="I40" s="231" t="s">
        <v>94</v>
      </c>
      <c r="J40" s="231" t="s">
        <v>94</v>
      </c>
      <c r="K40" s="231" t="s">
        <v>94</v>
      </c>
      <c r="L40" s="20" t="s">
        <v>94</v>
      </c>
      <c r="M40" s="20" t="s">
        <v>94</v>
      </c>
      <c r="N40" s="15" t="s">
        <v>681</v>
      </c>
      <c r="O40" s="20" t="str">
        <f t="shared" si="0"/>
        <v>+</v>
      </c>
      <c r="P40" s="231" t="s">
        <v>918</v>
      </c>
      <c r="Q40" s="179">
        <v>0.1</v>
      </c>
      <c r="R40" s="178" t="s">
        <v>872</v>
      </c>
      <c r="S40" s="180" t="s">
        <v>94</v>
      </c>
      <c r="T40" s="179">
        <v>0.4</v>
      </c>
      <c r="U40" s="179">
        <f t="shared" si="1"/>
        <v>0.34400000000000003</v>
      </c>
      <c r="V40" s="179">
        <f t="shared" si="2"/>
        <v>0.34400000000000003</v>
      </c>
      <c r="W40" s="179">
        <v>0</v>
      </c>
      <c r="X40" s="179">
        <v>0</v>
      </c>
      <c r="Y40" s="26">
        <v>0</v>
      </c>
      <c r="Z40" s="26">
        <v>0</v>
      </c>
      <c r="AA40" s="233">
        <v>0.4</v>
      </c>
      <c r="AB40" s="233">
        <v>0.4</v>
      </c>
      <c r="AC40" s="231" t="s">
        <v>875</v>
      </c>
      <c r="AD40" s="20" t="s">
        <v>94</v>
      </c>
      <c r="AE40" s="20" t="s">
        <v>681</v>
      </c>
    </row>
    <row r="41" spans="1:31" ht="78.75">
      <c r="A41" s="83" t="s">
        <v>304</v>
      </c>
      <c r="B41" s="31" t="s">
        <v>919</v>
      </c>
      <c r="C41" s="20" t="s">
        <v>93</v>
      </c>
      <c r="D41" s="20" t="s">
        <v>873</v>
      </c>
      <c r="E41" s="20" t="s">
        <v>94</v>
      </c>
      <c r="F41" s="20" t="s">
        <v>94</v>
      </c>
      <c r="G41" s="20" t="s">
        <v>94</v>
      </c>
      <c r="H41" s="231" t="s">
        <v>94</v>
      </c>
      <c r="I41" s="231" t="s">
        <v>94</v>
      </c>
      <c r="J41" s="231" t="s">
        <v>94</v>
      </c>
      <c r="K41" s="231" t="s">
        <v>94</v>
      </c>
      <c r="L41" s="20" t="s">
        <v>94</v>
      </c>
      <c r="M41" s="20" t="s">
        <v>94</v>
      </c>
      <c r="N41" s="15" t="s">
        <v>681</v>
      </c>
      <c r="O41" s="20" t="str">
        <f t="shared" si="0"/>
        <v>+</v>
      </c>
      <c r="P41" s="231" t="s">
        <v>876</v>
      </c>
      <c r="Q41" s="179">
        <v>0.2</v>
      </c>
      <c r="R41" s="178" t="s">
        <v>872</v>
      </c>
      <c r="S41" s="180" t="s">
        <v>94</v>
      </c>
      <c r="T41" s="179">
        <v>0.274</v>
      </c>
      <c r="U41" s="179">
        <f t="shared" si="1"/>
        <v>0.23564000000000002</v>
      </c>
      <c r="V41" s="179">
        <f t="shared" si="2"/>
        <v>0.23564000000000002</v>
      </c>
      <c r="W41" s="179">
        <v>0</v>
      </c>
      <c r="X41" s="179">
        <v>0</v>
      </c>
      <c r="Y41" s="26">
        <v>0</v>
      </c>
      <c r="Z41" s="26">
        <v>0</v>
      </c>
      <c r="AA41" s="233">
        <v>0.4</v>
      </c>
      <c r="AB41" s="233">
        <v>0.4</v>
      </c>
      <c r="AC41" s="231" t="s">
        <v>875</v>
      </c>
      <c r="AD41" s="20" t="s">
        <v>94</v>
      </c>
      <c r="AE41" s="20" t="s">
        <v>681</v>
      </c>
    </row>
    <row r="42" spans="1:31" ht="78.75">
      <c r="A42" s="83" t="s">
        <v>306</v>
      </c>
      <c r="B42" s="35" t="s">
        <v>167</v>
      </c>
      <c r="C42" s="20" t="s">
        <v>93</v>
      </c>
      <c r="D42" s="20" t="s">
        <v>873</v>
      </c>
      <c r="E42" s="20" t="s">
        <v>94</v>
      </c>
      <c r="F42" s="20" t="s">
        <v>94</v>
      </c>
      <c r="G42" s="20" t="s">
        <v>94</v>
      </c>
      <c r="H42" s="231" t="s">
        <v>94</v>
      </c>
      <c r="I42" s="231" t="s">
        <v>94</v>
      </c>
      <c r="J42" s="231" t="s">
        <v>94</v>
      </c>
      <c r="K42" s="231" t="s">
        <v>94</v>
      </c>
      <c r="L42" s="20" t="s">
        <v>94</v>
      </c>
      <c r="M42" s="20" t="s">
        <v>94</v>
      </c>
      <c r="N42" s="15" t="s">
        <v>681</v>
      </c>
      <c r="O42" s="20" t="str">
        <f t="shared" si="0"/>
        <v>+</v>
      </c>
      <c r="P42" s="231" t="s">
        <v>920</v>
      </c>
      <c r="Q42" s="179">
        <v>0.21</v>
      </c>
      <c r="R42" s="178" t="s">
        <v>872</v>
      </c>
      <c r="S42" s="180" t="s">
        <v>94</v>
      </c>
      <c r="T42" s="179">
        <v>0.42300000000000004</v>
      </c>
      <c r="U42" s="179">
        <f t="shared" si="1"/>
        <v>0.36378000000000005</v>
      </c>
      <c r="V42" s="179">
        <f t="shared" si="2"/>
        <v>0.36378000000000005</v>
      </c>
      <c r="W42" s="179">
        <v>0</v>
      </c>
      <c r="X42" s="179">
        <v>0</v>
      </c>
      <c r="Y42" s="26">
        <v>0</v>
      </c>
      <c r="Z42" s="26">
        <v>0</v>
      </c>
      <c r="AA42" s="233">
        <v>0.4</v>
      </c>
      <c r="AB42" s="233">
        <v>0.4</v>
      </c>
      <c r="AC42" s="231" t="s">
        <v>875</v>
      </c>
      <c r="AD42" s="20" t="s">
        <v>94</v>
      </c>
      <c r="AE42" s="20" t="s">
        <v>681</v>
      </c>
    </row>
    <row r="43" spans="1:31" ht="78.75">
      <c r="A43" s="83" t="s">
        <v>308</v>
      </c>
      <c r="B43" s="35" t="s">
        <v>180</v>
      </c>
      <c r="C43" s="20" t="s">
        <v>93</v>
      </c>
      <c r="D43" s="20" t="s">
        <v>921</v>
      </c>
      <c r="E43" s="20" t="s">
        <v>94</v>
      </c>
      <c r="F43" s="20" t="s">
        <v>94</v>
      </c>
      <c r="G43" s="20" t="s">
        <v>94</v>
      </c>
      <c r="H43" s="231" t="s">
        <v>94</v>
      </c>
      <c r="I43" s="231" t="s">
        <v>94</v>
      </c>
      <c r="J43" s="231" t="s">
        <v>94</v>
      </c>
      <c r="K43" s="231" t="s">
        <v>94</v>
      </c>
      <c r="L43" s="20" t="s">
        <v>94</v>
      </c>
      <c r="M43" s="20" t="s">
        <v>94</v>
      </c>
      <c r="N43" s="15" t="s">
        <v>681</v>
      </c>
      <c r="O43" s="20" t="str">
        <f t="shared" si="0"/>
        <v>+</v>
      </c>
      <c r="P43" s="231" t="s">
        <v>922</v>
      </c>
      <c r="Q43" s="179">
        <v>0.15</v>
      </c>
      <c r="R43" s="178" t="s">
        <v>872</v>
      </c>
      <c r="S43" s="180" t="s">
        <v>94</v>
      </c>
      <c r="T43" s="179">
        <v>0.6000000000000001</v>
      </c>
      <c r="U43" s="179">
        <f t="shared" si="1"/>
        <v>0.516</v>
      </c>
      <c r="V43" s="179">
        <f t="shared" si="2"/>
        <v>0.516</v>
      </c>
      <c r="W43" s="179">
        <v>0</v>
      </c>
      <c r="X43" s="179">
        <v>0</v>
      </c>
      <c r="Y43" s="26">
        <v>0</v>
      </c>
      <c r="Z43" s="26">
        <v>0</v>
      </c>
      <c r="AA43" s="233">
        <v>0.4</v>
      </c>
      <c r="AB43" s="233">
        <v>0.4</v>
      </c>
      <c r="AC43" s="231" t="s">
        <v>875</v>
      </c>
      <c r="AD43" s="20" t="s">
        <v>94</v>
      </c>
      <c r="AE43" s="20" t="s">
        <v>681</v>
      </c>
    </row>
    <row r="44" spans="1:31" ht="78.75">
      <c r="A44" s="83" t="s">
        <v>310</v>
      </c>
      <c r="B44" s="35" t="s">
        <v>182</v>
      </c>
      <c r="C44" s="20" t="s">
        <v>93</v>
      </c>
      <c r="D44" s="20" t="s">
        <v>896</v>
      </c>
      <c r="E44" s="20" t="s">
        <v>94</v>
      </c>
      <c r="F44" s="20" t="s">
        <v>94</v>
      </c>
      <c r="G44" s="20" t="s">
        <v>94</v>
      </c>
      <c r="H44" s="231" t="s">
        <v>94</v>
      </c>
      <c r="I44" s="231" t="s">
        <v>94</v>
      </c>
      <c r="J44" s="231" t="s">
        <v>94</v>
      </c>
      <c r="K44" s="231" t="s">
        <v>94</v>
      </c>
      <c r="L44" s="20" t="s">
        <v>94</v>
      </c>
      <c r="M44" s="20" t="s">
        <v>94</v>
      </c>
      <c r="N44" s="15" t="s">
        <v>681</v>
      </c>
      <c r="O44" s="20" t="str">
        <f t="shared" si="0"/>
        <v>+</v>
      </c>
      <c r="P44" s="231" t="s">
        <v>923</v>
      </c>
      <c r="Q44" s="179">
        <v>0.072</v>
      </c>
      <c r="R44" s="178" t="s">
        <v>872</v>
      </c>
      <c r="S44" s="180" t="s">
        <v>94</v>
      </c>
      <c r="T44" s="179">
        <v>0.2800000000000001</v>
      </c>
      <c r="U44" s="179">
        <f t="shared" si="1"/>
        <v>0.24080000000000007</v>
      </c>
      <c r="V44" s="179">
        <f t="shared" si="2"/>
        <v>0.24080000000000007</v>
      </c>
      <c r="W44" s="179">
        <v>0</v>
      </c>
      <c r="X44" s="179">
        <v>0</v>
      </c>
      <c r="Y44" s="26">
        <v>0</v>
      </c>
      <c r="Z44" s="26">
        <v>0</v>
      </c>
      <c r="AA44" s="233">
        <v>0.4</v>
      </c>
      <c r="AB44" s="233">
        <v>0.4</v>
      </c>
      <c r="AC44" s="231" t="s">
        <v>875</v>
      </c>
      <c r="AD44" s="20" t="s">
        <v>94</v>
      </c>
      <c r="AE44" s="20" t="s">
        <v>681</v>
      </c>
    </row>
    <row r="45" spans="1:31" ht="78.75">
      <c r="A45" s="83" t="s">
        <v>312</v>
      </c>
      <c r="B45" s="31" t="s">
        <v>924</v>
      </c>
      <c r="C45" s="20" t="s">
        <v>93</v>
      </c>
      <c r="D45" s="20" t="s">
        <v>925</v>
      </c>
      <c r="E45" s="20" t="s">
        <v>94</v>
      </c>
      <c r="F45" s="20" t="s">
        <v>94</v>
      </c>
      <c r="G45" s="20" t="s">
        <v>94</v>
      </c>
      <c r="H45" s="231" t="s">
        <v>94</v>
      </c>
      <c r="I45" s="231" t="s">
        <v>94</v>
      </c>
      <c r="J45" s="231" t="s">
        <v>94</v>
      </c>
      <c r="K45" s="231" t="s">
        <v>94</v>
      </c>
      <c r="L45" s="20" t="s">
        <v>94</v>
      </c>
      <c r="M45" s="20" t="s">
        <v>94</v>
      </c>
      <c r="N45" s="15" t="s">
        <v>681</v>
      </c>
      <c r="O45" s="20" t="str">
        <f t="shared" si="0"/>
        <v>+</v>
      </c>
      <c r="P45" s="231" t="s">
        <v>926</v>
      </c>
      <c r="Q45" s="179">
        <v>0.1</v>
      </c>
      <c r="R45" s="178" t="s">
        <v>872</v>
      </c>
      <c r="S45" s="180" t="s">
        <v>94</v>
      </c>
      <c r="T45" s="179">
        <v>0.315</v>
      </c>
      <c r="U45" s="179">
        <f t="shared" si="1"/>
        <v>0.2709</v>
      </c>
      <c r="V45" s="179">
        <f t="shared" si="2"/>
        <v>0.2709</v>
      </c>
      <c r="W45" s="179">
        <v>0</v>
      </c>
      <c r="X45" s="179">
        <v>0</v>
      </c>
      <c r="Y45" s="26">
        <v>0</v>
      </c>
      <c r="Z45" s="26">
        <v>0</v>
      </c>
      <c r="AA45" s="233">
        <v>0.4</v>
      </c>
      <c r="AB45" s="233">
        <v>0.4</v>
      </c>
      <c r="AC45" s="231" t="s">
        <v>875</v>
      </c>
      <c r="AD45" s="20" t="s">
        <v>94</v>
      </c>
      <c r="AE45" s="20" t="s">
        <v>681</v>
      </c>
    </row>
    <row r="46" spans="1:31" ht="78.75">
      <c r="A46" s="83" t="s">
        <v>314</v>
      </c>
      <c r="B46" s="31" t="s">
        <v>927</v>
      </c>
      <c r="C46" s="20" t="s">
        <v>93</v>
      </c>
      <c r="D46" s="20" t="s">
        <v>902</v>
      </c>
      <c r="E46" s="20" t="s">
        <v>94</v>
      </c>
      <c r="F46" s="20" t="s">
        <v>94</v>
      </c>
      <c r="G46" s="20" t="s">
        <v>94</v>
      </c>
      <c r="H46" s="231" t="s">
        <v>94</v>
      </c>
      <c r="I46" s="231" t="s">
        <v>94</v>
      </c>
      <c r="J46" s="231" t="s">
        <v>94</v>
      </c>
      <c r="K46" s="231" t="s">
        <v>94</v>
      </c>
      <c r="L46" s="20" t="s">
        <v>94</v>
      </c>
      <c r="M46" s="20" t="s">
        <v>94</v>
      </c>
      <c r="N46" s="15" t="s">
        <v>681</v>
      </c>
      <c r="O46" s="20" t="str">
        <f t="shared" si="0"/>
        <v>+</v>
      </c>
      <c r="P46" s="231" t="s">
        <v>928</v>
      </c>
      <c r="Q46" s="179">
        <v>0.07</v>
      </c>
      <c r="R46" s="178" t="s">
        <v>872</v>
      </c>
      <c r="S46" s="180" t="s">
        <v>94</v>
      </c>
      <c r="T46" s="179">
        <v>0.4</v>
      </c>
      <c r="U46" s="179">
        <f t="shared" si="1"/>
        <v>0.34400000000000003</v>
      </c>
      <c r="V46" s="179">
        <f t="shared" si="2"/>
        <v>0.34400000000000003</v>
      </c>
      <c r="W46" s="179">
        <v>0</v>
      </c>
      <c r="X46" s="179">
        <v>0</v>
      </c>
      <c r="Y46" s="26">
        <v>0</v>
      </c>
      <c r="Z46" s="26">
        <v>0</v>
      </c>
      <c r="AA46" s="233">
        <v>0.4</v>
      </c>
      <c r="AB46" s="233">
        <v>0.4</v>
      </c>
      <c r="AC46" s="231" t="s">
        <v>875</v>
      </c>
      <c r="AD46" s="20" t="s">
        <v>94</v>
      </c>
      <c r="AE46" s="20" t="s">
        <v>681</v>
      </c>
    </row>
    <row r="47" spans="1:31" ht="47.25" customHeight="1">
      <c r="A47" s="83" t="s">
        <v>315</v>
      </c>
      <c r="B47" s="31" t="s">
        <v>929</v>
      </c>
      <c r="C47" s="20" t="s">
        <v>93</v>
      </c>
      <c r="D47" s="20" t="s">
        <v>894</v>
      </c>
      <c r="E47" s="20" t="s">
        <v>94</v>
      </c>
      <c r="F47" s="20" t="s">
        <v>94</v>
      </c>
      <c r="G47" s="20" t="s">
        <v>94</v>
      </c>
      <c r="H47" s="231" t="s">
        <v>94</v>
      </c>
      <c r="I47" s="231" t="s">
        <v>94</v>
      </c>
      <c r="J47" s="231" t="s">
        <v>94</v>
      </c>
      <c r="K47" s="231" t="s">
        <v>94</v>
      </c>
      <c r="L47" s="20" t="s">
        <v>94</v>
      </c>
      <c r="M47" s="20" t="s">
        <v>94</v>
      </c>
      <c r="N47" s="15" t="s">
        <v>681</v>
      </c>
      <c r="O47" s="20" t="str">
        <f t="shared" si="0"/>
        <v>+</v>
      </c>
      <c r="P47" s="231" t="s">
        <v>895</v>
      </c>
      <c r="Q47" s="179">
        <v>0.2</v>
      </c>
      <c r="R47" s="178" t="s">
        <v>872</v>
      </c>
      <c r="S47" s="180" t="s">
        <v>94</v>
      </c>
      <c r="T47" s="179">
        <v>0.328</v>
      </c>
      <c r="U47" s="179">
        <f t="shared" si="1"/>
        <v>0.28208</v>
      </c>
      <c r="V47" s="179">
        <f>U47</f>
        <v>0.28208</v>
      </c>
      <c r="W47" s="179">
        <v>0</v>
      </c>
      <c r="X47" s="179">
        <v>0</v>
      </c>
      <c r="Y47" s="26">
        <v>0</v>
      </c>
      <c r="Z47" s="26">
        <v>0</v>
      </c>
      <c r="AA47" s="233">
        <v>0.4</v>
      </c>
      <c r="AB47" s="233">
        <v>0.4</v>
      </c>
      <c r="AC47" s="231" t="s">
        <v>875</v>
      </c>
      <c r="AD47" s="20" t="s">
        <v>94</v>
      </c>
      <c r="AE47" s="20" t="s">
        <v>681</v>
      </c>
    </row>
    <row r="48" spans="1:31" ht="47.25">
      <c r="A48" s="20" t="s">
        <v>114</v>
      </c>
      <c r="B48" s="25" t="s">
        <v>115</v>
      </c>
      <c r="C48" s="20" t="s">
        <v>93</v>
      </c>
      <c r="D48" s="20" t="s">
        <v>94</v>
      </c>
      <c r="E48" s="20" t="s">
        <v>94</v>
      </c>
      <c r="F48" s="20" t="s">
        <v>94</v>
      </c>
      <c r="G48" s="20" t="s">
        <v>94</v>
      </c>
      <c r="H48" s="231" t="s">
        <v>94</v>
      </c>
      <c r="I48" s="231" t="s">
        <v>94</v>
      </c>
      <c r="J48" s="231" t="s">
        <v>94</v>
      </c>
      <c r="K48" s="231" t="s">
        <v>94</v>
      </c>
      <c r="L48" s="20" t="s">
        <v>94</v>
      </c>
      <c r="M48" s="20" t="s">
        <v>94</v>
      </c>
      <c r="N48" s="15" t="s">
        <v>682</v>
      </c>
      <c r="O48" s="20" t="str">
        <f t="shared" si="0"/>
        <v>-</v>
      </c>
      <c r="P48" s="231" t="s">
        <v>94</v>
      </c>
      <c r="Q48" s="179">
        <v>0</v>
      </c>
      <c r="R48" s="178" t="s">
        <v>94</v>
      </c>
      <c r="S48" s="180" t="s">
        <v>94</v>
      </c>
      <c r="T48" s="179">
        <v>0</v>
      </c>
      <c r="U48" s="179">
        <v>0</v>
      </c>
      <c r="V48" s="179">
        <v>0</v>
      </c>
      <c r="W48" s="179">
        <v>0</v>
      </c>
      <c r="X48" s="179">
        <v>0</v>
      </c>
      <c r="Y48" s="26">
        <v>0</v>
      </c>
      <c r="Z48" s="26">
        <v>0</v>
      </c>
      <c r="AA48" s="26" t="s">
        <v>94</v>
      </c>
      <c r="AB48" s="26" t="s">
        <v>94</v>
      </c>
      <c r="AC48" s="231" t="s">
        <v>94</v>
      </c>
      <c r="AD48" s="20" t="s">
        <v>94</v>
      </c>
      <c r="AE48" s="20" t="s">
        <v>94</v>
      </c>
    </row>
    <row r="49" spans="1:31" ht="47.25">
      <c r="A49" s="83" t="s">
        <v>116</v>
      </c>
      <c r="B49" s="31" t="s">
        <v>930</v>
      </c>
      <c r="C49" s="20" t="s">
        <v>93</v>
      </c>
      <c r="D49" s="20" t="s">
        <v>94</v>
      </c>
      <c r="E49" s="20" t="s">
        <v>94</v>
      </c>
      <c r="F49" s="20" t="s">
        <v>94</v>
      </c>
      <c r="G49" s="20" t="s">
        <v>94</v>
      </c>
      <c r="H49" s="231" t="s">
        <v>94</v>
      </c>
      <c r="I49" s="231" t="s">
        <v>94</v>
      </c>
      <c r="J49" s="231" t="s">
        <v>94</v>
      </c>
      <c r="K49" s="231" t="s">
        <v>94</v>
      </c>
      <c r="L49" s="20" t="s">
        <v>94</v>
      </c>
      <c r="M49" s="20" t="s">
        <v>94</v>
      </c>
      <c r="N49" s="15" t="s">
        <v>682</v>
      </c>
      <c r="O49" s="20" t="str">
        <f t="shared" si="0"/>
        <v>-</v>
      </c>
      <c r="P49" s="231" t="s">
        <v>94</v>
      </c>
      <c r="Q49" s="179">
        <v>0</v>
      </c>
      <c r="R49" s="178" t="s">
        <v>94</v>
      </c>
      <c r="S49" s="180" t="s">
        <v>94</v>
      </c>
      <c r="T49" s="179">
        <v>0</v>
      </c>
      <c r="U49" s="179">
        <v>0</v>
      </c>
      <c r="V49" s="179">
        <v>0</v>
      </c>
      <c r="W49" s="179">
        <v>0</v>
      </c>
      <c r="X49" s="179">
        <v>0</v>
      </c>
      <c r="Y49" s="26">
        <v>0</v>
      </c>
      <c r="Z49" s="26">
        <v>0</v>
      </c>
      <c r="AA49" s="26" t="s">
        <v>94</v>
      </c>
      <c r="AB49" s="26" t="s">
        <v>94</v>
      </c>
      <c r="AC49" s="231" t="s">
        <v>94</v>
      </c>
      <c r="AD49" s="20" t="s">
        <v>94</v>
      </c>
      <c r="AE49" s="20" t="s">
        <v>94</v>
      </c>
    </row>
    <row r="50" spans="1:31" ht="47.25">
      <c r="A50" s="83" t="s">
        <v>118</v>
      </c>
      <c r="B50" s="31" t="s">
        <v>319</v>
      </c>
      <c r="C50" s="20" t="s">
        <v>93</v>
      </c>
      <c r="D50" s="20" t="s">
        <v>94</v>
      </c>
      <c r="E50" s="20" t="s">
        <v>94</v>
      </c>
      <c r="F50" s="20" t="s">
        <v>94</v>
      </c>
      <c r="G50" s="20" t="s">
        <v>94</v>
      </c>
      <c r="H50" s="231" t="s">
        <v>94</v>
      </c>
      <c r="I50" s="231" t="s">
        <v>94</v>
      </c>
      <c r="J50" s="231" t="s">
        <v>94</v>
      </c>
      <c r="K50" s="231" t="s">
        <v>94</v>
      </c>
      <c r="L50" s="20" t="s">
        <v>94</v>
      </c>
      <c r="M50" s="20" t="s">
        <v>94</v>
      </c>
      <c r="N50" s="15" t="s">
        <v>682</v>
      </c>
      <c r="O50" s="20" t="str">
        <f t="shared" si="0"/>
        <v>-</v>
      </c>
      <c r="P50" s="231" t="s">
        <v>94</v>
      </c>
      <c r="Q50" s="179">
        <v>0</v>
      </c>
      <c r="R50" s="178" t="s">
        <v>94</v>
      </c>
      <c r="S50" s="180" t="s">
        <v>94</v>
      </c>
      <c r="T50" s="179">
        <v>0</v>
      </c>
      <c r="U50" s="179">
        <v>0</v>
      </c>
      <c r="V50" s="179">
        <v>0</v>
      </c>
      <c r="W50" s="179">
        <v>0</v>
      </c>
      <c r="X50" s="179">
        <v>0</v>
      </c>
      <c r="Y50" s="26">
        <v>0</v>
      </c>
      <c r="Z50" s="26">
        <v>0</v>
      </c>
      <c r="AA50" s="233">
        <v>6</v>
      </c>
      <c r="AB50" s="233">
        <v>6</v>
      </c>
      <c r="AC50" s="231" t="s">
        <v>94</v>
      </c>
      <c r="AD50" s="20" t="s">
        <v>94</v>
      </c>
      <c r="AE50" s="20" t="s">
        <v>94</v>
      </c>
    </row>
    <row r="51" spans="1:31" ht="47.25">
      <c r="A51" s="83" t="s">
        <v>318</v>
      </c>
      <c r="B51" s="31" t="s">
        <v>931</v>
      </c>
      <c r="C51" s="20" t="s">
        <v>93</v>
      </c>
      <c r="D51" s="20" t="s">
        <v>94</v>
      </c>
      <c r="E51" s="20" t="s">
        <v>94</v>
      </c>
      <c r="F51" s="20" t="s">
        <v>94</v>
      </c>
      <c r="G51" s="20" t="s">
        <v>94</v>
      </c>
      <c r="H51" s="231" t="s">
        <v>94</v>
      </c>
      <c r="I51" s="231" t="s">
        <v>94</v>
      </c>
      <c r="J51" s="231" t="s">
        <v>94</v>
      </c>
      <c r="K51" s="231" t="s">
        <v>94</v>
      </c>
      <c r="L51" s="20" t="s">
        <v>94</v>
      </c>
      <c r="M51" s="20" t="s">
        <v>94</v>
      </c>
      <c r="N51" s="15" t="s">
        <v>682</v>
      </c>
      <c r="O51" s="20" t="str">
        <f t="shared" si="0"/>
        <v>-</v>
      </c>
      <c r="P51" s="231" t="s">
        <v>94</v>
      </c>
      <c r="Q51" s="179">
        <v>0</v>
      </c>
      <c r="R51" s="178" t="s">
        <v>94</v>
      </c>
      <c r="S51" s="180" t="s">
        <v>94</v>
      </c>
      <c r="T51" s="179">
        <v>0</v>
      </c>
      <c r="U51" s="179">
        <v>0</v>
      </c>
      <c r="V51" s="179">
        <v>0</v>
      </c>
      <c r="W51" s="179">
        <v>0</v>
      </c>
      <c r="X51" s="179">
        <v>0</v>
      </c>
      <c r="Y51" s="26">
        <v>0</v>
      </c>
      <c r="Z51" s="26">
        <v>0</v>
      </c>
      <c r="AA51" s="26" t="s">
        <v>94</v>
      </c>
      <c r="AB51" s="26" t="s">
        <v>94</v>
      </c>
      <c r="AC51" s="231" t="s">
        <v>94</v>
      </c>
      <c r="AD51" s="20" t="s">
        <v>94</v>
      </c>
      <c r="AE51" s="20" t="s">
        <v>94</v>
      </c>
    </row>
    <row r="52" spans="1:31" ht="47.25">
      <c r="A52" s="83" t="s">
        <v>320</v>
      </c>
      <c r="B52" s="31" t="s">
        <v>931</v>
      </c>
      <c r="C52" s="20" t="s">
        <v>93</v>
      </c>
      <c r="D52" s="20" t="s">
        <v>94</v>
      </c>
      <c r="E52" s="20" t="s">
        <v>94</v>
      </c>
      <c r="F52" s="20" t="s">
        <v>94</v>
      </c>
      <c r="G52" s="20" t="s">
        <v>94</v>
      </c>
      <c r="H52" s="231" t="s">
        <v>94</v>
      </c>
      <c r="I52" s="231" t="s">
        <v>94</v>
      </c>
      <c r="J52" s="231" t="s">
        <v>94</v>
      </c>
      <c r="K52" s="231" t="s">
        <v>94</v>
      </c>
      <c r="L52" s="20" t="s">
        <v>94</v>
      </c>
      <c r="M52" s="20" t="s">
        <v>94</v>
      </c>
      <c r="N52" s="15" t="s">
        <v>682</v>
      </c>
      <c r="O52" s="20" t="str">
        <f t="shared" si="0"/>
        <v>-</v>
      </c>
      <c r="P52" s="231" t="s">
        <v>94</v>
      </c>
      <c r="Q52" s="179">
        <v>0</v>
      </c>
      <c r="R52" s="178" t="s">
        <v>94</v>
      </c>
      <c r="S52" s="180" t="s">
        <v>94</v>
      </c>
      <c r="T52" s="179">
        <v>0</v>
      </c>
      <c r="U52" s="179">
        <v>0</v>
      </c>
      <c r="V52" s="179">
        <v>0</v>
      </c>
      <c r="W52" s="179">
        <v>0</v>
      </c>
      <c r="X52" s="179">
        <v>0</v>
      </c>
      <c r="Y52" s="26">
        <v>0</v>
      </c>
      <c r="Z52" s="26">
        <v>0</v>
      </c>
      <c r="AA52" s="26" t="s">
        <v>94</v>
      </c>
      <c r="AB52" s="26" t="s">
        <v>94</v>
      </c>
      <c r="AC52" s="231" t="s">
        <v>94</v>
      </c>
      <c r="AD52" s="20" t="s">
        <v>94</v>
      </c>
      <c r="AE52" s="20" t="s">
        <v>94</v>
      </c>
    </row>
    <row r="53" spans="1:31" s="156" customFormat="1" ht="47.25">
      <c r="A53" s="32" t="s">
        <v>120</v>
      </c>
      <c r="B53" s="33" t="s">
        <v>121</v>
      </c>
      <c r="C53" s="163" t="s">
        <v>93</v>
      </c>
      <c r="D53" s="20" t="s">
        <v>94</v>
      </c>
      <c r="E53" s="164" t="s">
        <v>94</v>
      </c>
      <c r="F53" s="179" t="str">
        <f>D53</f>
        <v>нд</v>
      </c>
      <c r="G53" s="179" t="s">
        <v>94</v>
      </c>
      <c r="H53" s="179" t="s">
        <v>94</v>
      </c>
      <c r="I53" s="179" t="s">
        <v>94</v>
      </c>
      <c r="J53" s="179" t="s">
        <v>94</v>
      </c>
      <c r="K53" s="179" t="s">
        <v>94</v>
      </c>
      <c r="L53" s="163" t="s">
        <v>94</v>
      </c>
      <c r="M53" s="179" t="s">
        <v>94</v>
      </c>
      <c r="N53" s="179" t="s">
        <v>94</v>
      </c>
      <c r="O53" s="163" t="s">
        <v>94</v>
      </c>
      <c r="P53" s="179" t="s">
        <v>94</v>
      </c>
      <c r="Q53" s="179">
        <v>0</v>
      </c>
      <c r="R53" s="179" t="s">
        <v>94</v>
      </c>
      <c r="S53" s="179" t="s">
        <v>94</v>
      </c>
      <c r="T53" s="234" t="s">
        <v>94</v>
      </c>
      <c r="U53" s="234" t="s">
        <v>94</v>
      </c>
      <c r="V53" s="179">
        <v>0</v>
      </c>
      <c r="W53" s="179">
        <v>0</v>
      </c>
      <c r="X53" s="235"/>
      <c r="Y53" s="235"/>
      <c r="Z53" s="235"/>
      <c r="AA53" s="235"/>
      <c r="AB53" s="235"/>
      <c r="AC53" s="164" t="s">
        <v>932</v>
      </c>
      <c r="AD53" s="235"/>
      <c r="AE53" s="235"/>
    </row>
    <row r="54" spans="1:31" s="156" customFormat="1" ht="47.25">
      <c r="A54" s="34" t="s">
        <v>122</v>
      </c>
      <c r="B54" s="35" t="s">
        <v>123</v>
      </c>
      <c r="C54" s="163" t="s">
        <v>93</v>
      </c>
      <c r="D54" s="20" t="s">
        <v>94</v>
      </c>
      <c r="E54" s="164" t="s">
        <v>94</v>
      </c>
      <c r="F54" s="179" t="str">
        <f>D54</f>
        <v>нд</v>
      </c>
      <c r="G54" s="179" t="s">
        <v>94</v>
      </c>
      <c r="H54" s="179" t="s">
        <v>94</v>
      </c>
      <c r="I54" s="179" t="s">
        <v>94</v>
      </c>
      <c r="J54" s="179" t="s">
        <v>94</v>
      </c>
      <c r="K54" s="179" t="s">
        <v>94</v>
      </c>
      <c r="L54" s="163" t="s">
        <v>94</v>
      </c>
      <c r="M54" s="179" t="s">
        <v>94</v>
      </c>
      <c r="N54" s="179" t="s">
        <v>94</v>
      </c>
      <c r="O54" s="163" t="s">
        <v>94</v>
      </c>
      <c r="P54" s="179" t="s">
        <v>94</v>
      </c>
      <c r="Q54" s="179">
        <v>0</v>
      </c>
      <c r="R54" s="179" t="s">
        <v>94</v>
      </c>
      <c r="S54" s="179" t="s">
        <v>94</v>
      </c>
      <c r="T54" s="234" t="s">
        <v>94</v>
      </c>
      <c r="U54" s="234" t="s">
        <v>94</v>
      </c>
      <c r="V54" s="179">
        <v>0</v>
      </c>
      <c r="W54" s="179">
        <v>0</v>
      </c>
      <c r="X54" s="235"/>
      <c r="Y54" s="235"/>
      <c r="Z54" s="235"/>
      <c r="AA54" s="235"/>
      <c r="AB54" s="235"/>
      <c r="AC54" s="164" t="s">
        <v>932</v>
      </c>
      <c r="AD54" s="235"/>
      <c r="AE54" s="235"/>
    </row>
    <row r="55" spans="1:31" s="157" customFormat="1" ht="15.75">
      <c r="A55" s="223"/>
      <c r="B55" s="223"/>
      <c r="C55" s="223"/>
      <c r="D55" s="223"/>
      <c r="E55" s="223"/>
      <c r="F55" s="223"/>
      <c r="G55" s="223"/>
      <c r="H55" s="223"/>
      <c r="I55" s="223"/>
      <c r="J55" s="223"/>
      <c r="K55" s="223"/>
      <c r="L55" s="223"/>
      <c r="M55" s="223"/>
      <c r="N55" s="223"/>
      <c r="O55" s="223"/>
      <c r="P55" s="223"/>
      <c r="Q55" s="179">
        <v>0</v>
      </c>
      <c r="T55" s="156"/>
      <c r="U55" s="156"/>
      <c r="V55" s="156"/>
      <c r="W55" s="156"/>
      <c r="X55" s="156"/>
      <c r="Y55" s="223"/>
      <c r="Z55" s="223"/>
      <c r="AA55" s="223"/>
      <c r="AB55" s="223"/>
      <c r="AC55" s="223"/>
      <c r="AD55" s="223"/>
      <c r="AE55" s="223"/>
    </row>
  </sheetData>
  <sheetProtection selectLockedCells="1" selectUnlockedCells="1"/>
  <autoFilter ref="A14:AE14"/>
  <mergeCells count="36">
    <mergeCell ref="AD11:AE12"/>
    <mergeCell ref="H12:H13"/>
    <mergeCell ref="I12:I13"/>
    <mergeCell ref="J12:J13"/>
    <mergeCell ref="K12:K13"/>
    <mergeCell ref="U12:V12"/>
    <mergeCell ref="W12:X12"/>
    <mergeCell ref="Y12:Z12"/>
    <mergeCell ref="Q11:R12"/>
    <mergeCell ref="S11:S13"/>
    <mergeCell ref="T11:T13"/>
    <mergeCell ref="U11:Z11"/>
    <mergeCell ref="AA11:AB12"/>
    <mergeCell ref="AC11:AC13"/>
    <mergeCell ref="G11:G13"/>
    <mergeCell ref="H11:K11"/>
    <mergeCell ref="L11:M12"/>
    <mergeCell ref="N11:N13"/>
    <mergeCell ref="O11:O13"/>
    <mergeCell ref="P11:P13"/>
    <mergeCell ref="A7:Z7"/>
    <mergeCell ref="A8:N8"/>
    <mergeCell ref="A9:Z9"/>
    <mergeCell ref="A10:AC10"/>
    <mergeCell ref="A11:A13"/>
    <mergeCell ref="B11:B13"/>
    <mergeCell ref="C11:C13"/>
    <mergeCell ref="D11:D13"/>
    <mergeCell ref="E11:E13"/>
    <mergeCell ref="F11:F13"/>
    <mergeCell ref="L1:N1"/>
    <mergeCell ref="L2:N2"/>
    <mergeCell ref="L3:N3"/>
    <mergeCell ref="A4:Z4"/>
    <mergeCell ref="A5:N5"/>
    <mergeCell ref="A6:Z6"/>
  </mergeCells>
  <printOptions/>
  <pageMargins left="0.7083333333333334" right="0.7083333333333334" top="0.7486111111111111" bottom="0.7479166666666667" header="0.31527777777777777" footer="0.5118055555555555"/>
  <pageSetup horizontalDpi="300" verticalDpi="300" orientation="landscape" paperSize="8" scale="31" r:id="rId1"/>
  <headerFooter alignWithMargins="0">
    <oddHeader>&amp;C&amp;"Calibri,Обычный"&amp;11&amp;P</oddHeader>
  </headerFooter>
</worksheet>
</file>

<file path=xl/worksheets/sheet21.xml><?xml version="1.0" encoding="utf-8"?>
<worksheet xmlns="http://schemas.openxmlformats.org/spreadsheetml/2006/main" xmlns:r="http://schemas.openxmlformats.org/officeDocument/2006/relationships">
  <sheetPr>
    <tabColor indexed="21"/>
    <pageSetUpPr fitToPage="1"/>
  </sheetPr>
  <dimension ref="A1:Q55"/>
  <sheetViews>
    <sheetView showGridLines="0" view="pageBreakPreview" zoomScale="70" zoomScaleSheetLayoutView="70" zoomScalePageLayoutView="0" workbookViewId="0" topLeftCell="H1">
      <selection activeCell="C17" sqref="C17"/>
    </sheetView>
  </sheetViews>
  <sheetFormatPr defaultColWidth="13.7109375" defaultRowHeight="12.75"/>
  <cols>
    <col min="1" max="1" width="20.28125" style="156" customWidth="1"/>
    <col min="2" max="2" width="43.28125" style="157" customWidth="1"/>
    <col min="3" max="3" width="31.7109375" style="157" customWidth="1"/>
    <col min="4" max="4" width="23.140625" style="157" customWidth="1"/>
    <col min="5" max="5" width="20.57421875" style="157" customWidth="1"/>
    <col min="6" max="6" width="35.7109375" style="157" customWidth="1"/>
    <col min="7" max="7" width="33.421875" style="157" customWidth="1"/>
    <col min="8" max="8" width="36.8515625" style="157" customWidth="1"/>
    <col min="9" max="9" width="37.28125" style="157" customWidth="1"/>
    <col min="10" max="10" width="24.28125" style="174" customWidth="1"/>
    <col min="11" max="11" width="27.421875" style="174" customWidth="1"/>
    <col min="12" max="229" width="9.140625" style="156" customWidth="1"/>
    <col min="230" max="230" width="4.421875" style="156" customWidth="1"/>
    <col min="231" max="231" width="18.421875" style="156" customWidth="1"/>
    <col min="232" max="232" width="19.140625" style="156" customWidth="1"/>
    <col min="233" max="233" width="15.57421875" style="156" customWidth="1"/>
    <col min="234" max="235" width="12.57421875" style="156" customWidth="1"/>
    <col min="236" max="236" width="7.140625" style="156" customWidth="1"/>
    <col min="237" max="237" width="10.140625" style="156" customWidth="1"/>
    <col min="238" max="238" width="16.00390625" style="156" customWidth="1"/>
    <col min="239" max="239" width="15.28125" style="156" customWidth="1"/>
    <col min="240" max="240" width="18.421875" style="156" customWidth="1"/>
    <col min="241" max="241" width="13.421875" style="156" customWidth="1"/>
    <col min="242" max="242" width="19.421875" style="156" customWidth="1"/>
    <col min="243" max="243" width="15.28125" style="156" customWidth="1"/>
    <col min="244" max="244" width="21.140625" style="156" customWidth="1"/>
    <col min="245" max="245" width="17.28125" style="156" customWidth="1"/>
    <col min="246" max="246" width="17.00390625" style="156" customWidth="1"/>
    <col min="247" max="247" width="16.8515625" style="156" customWidth="1"/>
    <col min="248" max="248" width="15.8515625" style="156" customWidth="1"/>
    <col min="249" max="249" width="16.421875" style="156" customWidth="1"/>
    <col min="250" max="250" width="17.421875" style="156" customWidth="1"/>
    <col min="251" max="251" width="23.57421875" style="156" customWidth="1"/>
    <col min="252" max="252" width="32.00390625" style="156" customWidth="1"/>
    <col min="253" max="253" width="7.8515625" style="156" customWidth="1"/>
    <col min="254" max="254" width="5.7109375" style="156" customWidth="1"/>
    <col min="255" max="255" width="9.140625" style="156" customWidth="1"/>
    <col min="256" max="16384" width="13.7109375" style="156" customWidth="1"/>
  </cols>
  <sheetData>
    <row r="1" spans="9:11" ht="18.75">
      <c r="I1" s="402" t="s">
        <v>844</v>
      </c>
      <c r="J1" s="402"/>
      <c r="K1" s="402"/>
    </row>
    <row r="2" spans="9:11" ht="18.75">
      <c r="I2" s="402" t="s">
        <v>1</v>
      </c>
      <c r="J2" s="402"/>
      <c r="K2" s="402"/>
    </row>
    <row r="3" spans="9:11" ht="18.75">
      <c r="I3" s="402" t="s">
        <v>2</v>
      </c>
      <c r="J3" s="402"/>
      <c r="K3" s="402"/>
    </row>
    <row r="4" spans="1:11" ht="18.75">
      <c r="A4" s="414" t="s">
        <v>933</v>
      </c>
      <c r="B4" s="414"/>
      <c r="C4" s="414"/>
      <c r="D4" s="414"/>
      <c r="E4" s="414"/>
      <c r="F4" s="414"/>
      <c r="G4" s="414"/>
      <c r="H4" s="414"/>
      <c r="I4" s="414"/>
      <c r="J4" s="414"/>
      <c r="K4" s="414"/>
    </row>
    <row r="5" spans="1:11" ht="15.75">
      <c r="A5" s="128"/>
      <c r="B5" s="128"/>
      <c r="C5" s="128"/>
      <c r="D5" s="128"/>
      <c r="E5" s="128"/>
      <c r="F5" s="128"/>
      <c r="G5" s="128"/>
      <c r="H5" s="128"/>
      <c r="I5" s="128"/>
      <c r="J5" s="128"/>
      <c r="K5" s="128"/>
    </row>
    <row r="6" spans="1:17" ht="18.75">
      <c r="A6" s="404" t="s">
        <v>5</v>
      </c>
      <c r="B6" s="404"/>
      <c r="C6" s="404"/>
      <c r="D6" s="404"/>
      <c r="E6" s="404"/>
      <c r="F6" s="404"/>
      <c r="G6" s="404"/>
      <c r="H6" s="404"/>
      <c r="I6" s="404"/>
      <c r="J6" s="404"/>
      <c r="K6" s="404"/>
      <c r="L6" s="158"/>
      <c r="M6" s="158"/>
      <c r="N6" s="158"/>
      <c r="O6" s="158"/>
      <c r="P6" s="158"/>
      <c r="Q6" s="158"/>
    </row>
    <row r="7" spans="1:17" ht="15.75">
      <c r="A7" s="405" t="s">
        <v>6</v>
      </c>
      <c r="B7" s="405"/>
      <c r="C7" s="405"/>
      <c r="D7" s="405"/>
      <c r="E7" s="405"/>
      <c r="F7" s="405"/>
      <c r="G7" s="405"/>
      <c r="H7" s="405"/>
      <c r="I7" s="405"/>
      <c r="J7" s="405"/>
      <c r="K7" s="405"/>
      <c r="L7" s="130"/>
      <c r="M7" s="130"/>
      <c r="N7" s="130"/>
      <c r="O7" s="130"/>
      <c r="P7" s="130"/>
      <c r="Q7" s="130"/>
    </row>
    <row r="8" spans="2:17" ht="16.5">
      <c r="B8" s="156"/>
      <c r="C8" s="156"/>
      <c r="D8" s="156"/>
      <c r="E8" s="156"/>
      <c r="F8" s="156"/>
      <c r="G8" s="156"/>
      <c r="H8" s="156"/>
      <c r="I8" s="156"/>
      <c r="J8" s="156"/>
      <c r="K8" s="156"/>
      <c r="L8" s="171"/>
      <c r="M8" s="171"/>
      <c r="N8" s="171"/>
      <c r="O8" s="171"/>
      <c r="P8" s="171"/>
      <c r="Q8" s="171"/>
    </row>
    <row r="9" spans="1:11" ht="18.75">
      <c r="A9" s="446" t="s">
        <v>7</v>
      </c>
      <c r="B9" s="446"/>
      <c r="C9" s="446"/>
      <c r="D9" s="446"/>
      <c r="E9" s="446"/>
      <c r="F9" s="446"/>
      <c r="G9" s="446"/>
      <c r="H9" s="446"/>
      <c r="I9" s="446"/>
      <c r="J9" s="446"/>
      <c r="K9" s="446"/>
    </row>
    <row r="10" spans="1:9" ht="15">
      <c r="A10" s="184"/>
      <c r="B10" s="206"/>
      <c r="C10" s="206"/>
      <c r="D10" s="206"/>
      <c r="E10" s="206"/>
      <c r="F10" s="206"/>
      <c r="G10" s="206"/>
      <c r="H10" s="206"/>
      <c r="I10" s="206"/>
    </row>
    <row r="11" spans="1:11" s="174" customFormat="1" ht="63" customHeight="1">
      <c r="A11" s="471" t="s">
        <v>10</v>
      </c>
      <c r="B11" s="471" t="s">
        <v>11</v>
      </c>
      <c r="C11" s="471" t="s">
        <v>12</v>
      </c>
      <c r="D11" s="471" t="s">
        <v>934</v>
      </c>
      <c r="E11" s="471" t="s">
        <v>935</v>
      </c>
      <c r="F11" s="472" t="s">
        <v>936</v>
      </c>
      <c r="G11" s="472" t="s">
        <v>937</v>
      </c>
      <c r="H11" s="472"/>
      <c r="I11" s="471" t="s">
        <v>938</v>
      </c>
      <c r="J11" s="473" t="s">
        <v>850</v>
      </c>
      <c r="K11" s="473"/>
    </row>
    <row r="12" spans="1:11" s="174" customFormat="1" ht="222" customHeight="1">
      <c r="A12" s="471"/>
      <c r="B12" s="471"/>
      <c r="C12" s="471"/>
      <c r="D12" s="471"/>
      <c r="E12" s="471"/>
      <c r="F12" s="472"/>
      <c r="G12" s="160" t="s">
        <v>939</v>
      </c>
      <c r="H12" s="160" t="s">
        <v>940</v>
      </c>
      <c r="I12" s="471"/>
      <c r="J12" s="79" t="s">
        <v>861</v>
      </c>
      <c r="K12" s="79" t="s">
        <v>862</v>
      </c>
    </row>
    <row r="13" spans="1:11" s="174" customFormat="1" ht="15" customHeight="1">
      <c r="A13" s="162">
        <v>1</v>
      </c>
      <c r="B13" s="162">
        <v>2</v>
      </c>
      <c r="C13" s="162">
        <v>3</v>
      </c>
      <c r="D13" s="162">
        <v>4</v>
      </c>
      <c r="E13" s="162">
        <v>5</v>
      </c>
      <c r="F13" s="162">
        <v>6</v>
      </c>
      <c r="G13" s="162">
        <v>7</v>
      </c>
      <c r="H13" s="162">
        <v>8</v>
      </c>
      <c r="I13" s="162">
        <v>9</v>
      </c>
      <c r="J13" s="162">
        <v>10</v>
      </c>
      <c r="K13" s="162">
        <v>11</v>
      </c>
    </row>
    <row r="14" spans="1:11" ht="31.5">
      <c r="A14" s="24">
        <v>0</v>
      </c>
      <c r="B14" s="25" t="s">
        <v>92</v>
      </c>
      <c r="C14" s="163" t="s">
        <v>93</v>
      </c>
      <c r="D14" s="163" t="s">
        <v>941</v>
      </c>
      <c r="E14" s="163" t="s">
        <v>941</v>
      </c>
      <c r="F14" s="163" t="s">
        <v>94</v>
      </c>
      <c r="G14" s="163" t="s">
        <v>94</v>
      </c>
      <c r="H14" s="164" t="s">
        <v>94</v>
      </c>
      <c r="I14" s="163" t="s">
        <v>94</v>
      </c>
      <c r="J14" s="164" t="s">
        <v>94</v>
      </c>
      <c r="K14" s="164" t="s">
        <v>94</v>
      </c>
    </row>
    <row r="15" spans="1:11" ht="31.5">
      <c r="A15" s="36" t="s">
        <v>95</v>
      </c>
      <c r="B15" s="37" t="s">
        <v>96</v>
      </c>
      <c r="C15" s="163"/>
      <c r="D15" s="163" t="s">
        <v>941</v>
      </c>
      <c r="E15" s="163" t="s">
        <v>941</v>
      </c>
      <c r="F15" s="163" t="s">
        <v>94</v>
      </c>
      <c r="G15" s="163" t="s">
        <v>94</v>
      </c>
      <c r="H15" s="164" t="s">
        <v>94</v>
      </c>
      <c r="I15" s="163" t="s">
        <v>94</v>
      </c>
      <c r="J15" s="164" t="s">
        <v>94</v>
      </c>
      <c r="K15" s="164" t="s">
        <v>94</v>
      </c>
    </row>
    <row r="16" spans="1:11" ht="31.5">
      <c r="A16" s="36" t="s">
        <v>97</v>
      </c>
      <c r="B16" s="37" t="s">
        <v>98</v>
      </c>
      <c r="C16" s="163"/>
      <c r="D16" s="163" t="s">
        <v>941</v>
      </c>
      <c r="E16" s="163" t="s">
        <v>941</v>
      </c>
      <c r="F16" s="163" t="s">
        <v>94</v>
      </c>
      <c r="G16" s="163" t="s">
        <v>94</v>
      </c>
      <c r="H16" s="164" t="s">
        <v>94</v>
      </c>
      <c r="I16" s="163" t="s">
        <v>94</v>
      </c>
      <c r="J16" s="164" t="s">
        <v>94</v>
      </c>
      <c r="K16" s="164" t="s">
        <v>94</v>
      </c>
    </row>
    <row r="17" spans="1:11" ht="31.5">
      <c r="A17" s="36" t="s">
        <v>99</v>
      </c>
      <c r="B17" s="37" t="s">
        <v>121</v>
      </c>
      <c r="C17" s="163"/>
      <c r="D17" s="163" t="s">
        <v>941</v>
      </c>
      <c r="E17" s="163" t="s">
        <v>941</v>
      </c>
      <c r="F17" s="163" t="s">
        <v>94</v>
      </c>
      <c r="G17" s="163" t="s">
        <v>94</v>
      </c>
      <c r="H17" s="164" t="s">
        <v>94</v>
      </c>
      <c r="I17" s="163" t="s">
        <v>94</v>
      </c>
      <c r="J17" s="164" t="s">
        <v>94</v>
      </c>
      <c r="K17" s="164" t="s">
        <v>94</v>
      </c>
    </row>
    <row r="18" spans="1:11" ht="15.75">
      <c r="A18" s="20" t="s">
        <v>475</v>
      </c>
      <c r="B18" s="37" t="s">
        <v>101</v>
      </c>
      <c r="C18" s="163"/>
      <c r="D18" s="163" t="s">
        <v>941</v>
      </c>
      <c r="E18" s="163" t="s">
        <v>941</v>
      </c>
      <c r="F18" s="163" t="s">
        <v>94</v>
      </c>
      <c r="G18" s="163" t="s">
        <v>94</v>
      </c>
      <c r="H18" s="164" t="s">
        <v>94</v>
      </c>
      <c r="I18" s="163" t="s">
        <v>94</v>
      </c>
      <c r="J18" s="164" t="s">
        <v>94</v>
      </c>
      <c r="K18" s="164" t="s">
        <v>94</v>
      </c>
    </row>
    <row r="19" spans="1:11" ht="47.25">
      <c r="A19" s="232" t="s">
        <v>102</v>
      </c>
      <c r="B19" s="25" t="s">
        <v>103</v>
      </c>
      <c r="C19" s="163"/>
      <c r="D19" s="163" t="s">
        <v>941</v>
      </c>
      <c r="E19" s="163" t="s">
        <v>941</v>
      </c>
      <c r="F19" s="163" t="s">
        <v>94</v>
      </c>
      <c r="G19" s="163" t="s">
        <v>94</v>
      </c>
      <c r="H19" s="164" t="s">
        <v>94</v>
      </c>
      <c r="I19" s="163" t="s">
        <v>94</v>
      </c>
      <c r="J19" s="164" t="s">
        <v>94</v>
      </c>
      <c r="K19" s="164" t="s">
        <v>94</v>
      </c>
    </row>
    <row r="20" spans="1:11" ht="47.25">
      <c r="A20" s="232" t="s">
        <v>104</v>
      </c>
      <c r="B20" s="37" t="s">
        <v>105</v>
      </c>
      <c r="C20" s="163"/>
      <c r="D20" s="163" t="s">
        <v>941</v>
      </c>
      <c r="E20" s="163" t="s">
        <v>941</v>
      </c>
      <c r="F20" s="163" t="s">
        <v>94</v>
      </c>
      <c r="G20" s="163" t="s">
        <v>94</v>
      </c>
      <c r="H20" s="164" t="s">
        <v>94</v>
      </c>
      <c r="I20" s="163" t="s">
        <v>94</v>
      </c>
      <c r="J20" s="164" t="s">
        <v>94</v>
      </c>
      <c r="K20" s="164" t="s">
        <v>94</v>
      </c>
    </row>
    <row r="21" spans="1:11" ht="31.5">
      <c r="A21" s="38" t="s">
        <v>106</v>
      </c>
      <c r="B21" s="37" t="s">
        <v>107</v>
      </c>
      <c r="C21" s="163"/>
      <c r="D21" s="163" t="s">
        <v>941</v>
      </c>
      <c r="E21" s="163" t="s">
        <v>941</v>
      </c>
      <c r="F21" s="163" t="s">
        <v>94</v>
      </c>
      <c r="G21" s="163" t="s">
        <v>94</v>
      </c>
      <c r="H21" s="164" t="s">
        <v>94</v>
      </c>
      <c r="I21" s="163" t="s">
        <v>94</v>
      </c>
      <c r="J21" s="164" t="s">
        <v>94</v>
      </c>
      <c r="K21" s="164" t="s">
        <v>94</v>
      </c>
    </row>
    <row r="22" spans="1:11" ht="47.25">
      <c r="A22" s="83" t="s">
        <v>108</v>
      </c>
      <c r="B22" s="31" t="s">
        <v>109</v>
      </c>
      <c r="C22" s="163" t="s">
        <v>93</v>
      </c>
      <c r="D22" s="163" t="s">
        <v>269</v>
      </c>
      <c r="E22" s="163" t="s">
        <v>269</v>
      </c>
      <c r="F22" s="163" t="s">
        <v>94</v>
      </c>
      <c r="G22" s="163" t="s">
        <v>94</v>
      </c>
      <c r="H22" s="164" t="s">
        <v>94</v>
      </c>
      <c r="I22" s="163" t="s">
        <v>94</v>
      </c>
      <c r="J22" s="164" t="s">
        <v>94</v>
      </c>
      <c r="K22" s="164" t="s">
        <v>94</v>
      </c>
    </row>
    <row r="23" spans="1:11" ht="47.25">
      <c r="A23" s="83" t="s">
        <v>111</v>
      </c>
      <c r="B23" s="31" t="s">
        <v>112</v>
      </c>
      <c r="C23" s="163"/>
      <c r="D23" s="163" t="s">
        <v>269</v>
      </c>
      <c r="E23" s="163" t="s">
        <v>269</v>
      </c>
      <c r="F23" s="163" t="s">
        <v>94</v>
      </c>
      <c r="G23" s="163" t="s">
        <v>94</v>
      </c>
      <c r="H23" s="164" t="s">
        <v>94</v>
      </c>
      <c r="I23" s="163" t="s">
        <v>94</v>
      </c>
      <c r="J23" s="164" t="s">
        <v>94</v>
      </c>
      <c r="K23" s="164" t="s">
        <v>94</v>
      </c>
    </row>
    <row r="24" spans="1:11" ht="78.75">
      <c r="A24" s="83" t="s">
        <v>130</v>
      </c>
      <c r="B24" s="39" t="s">
        <v>275</v>
      </c>
      <c r="C24" s="163"/>
      <c r="D24" s="163" t="s">
        <v>276</v>
      </c>
      <c r="E24" s="163" t="s">
        <v>276</v>
      </c>
      <c r="F24" s="163" t="s">
        <v>94</v>
      </c>
      <c r="G24" s="163" t="s">
        <v>94</v>
      </c>
      <c r="H24" s="164" t="s">
        <v>94</v>
      </c>
      <c r="I24" s="163" t="s">
        <v>94</v>
      </c>
      <c r="J24" s="164" t="s">
        <v>94</v>
      </c>
      <c r="K24" s="164" t="s">
        <v>94</v>
      </c>
    </row>
    <row r="25" spans="1:11" ht="47.25">
      <c r="A25" s="83" t="s">
        <v>143</v>
      </c>
      <c r="B25" s="39" t="s">
        <v>279</v>
      </c>
      <c r="C25" s="163"/>
      <c r="D25" s="163" t="s">
        <v>276</v>
      </c>
      <c r="E25" s="163" t="s">
        <v>276</v>
      </c>
      <c r="F25" s="163" t="s">
        <v>94</v>
      </c>
      <c r="G25" s="163" t="s">
        <v>94</v>
      </c>
      <c r="H25" s="164" t="s">
        <v>94</v>
      </c>
      <c r="I25" s="163" t="s">
        <v>94</v>
      </c>
      <c r="J25" s="164" t="s">
        <v>94</v>
      </c>
      <c r="K25" s="164" t="s">
        <v>94</v>
      </c>
    </row>
    <row r="26" spans="1:11" ht="78.75">
      <c r="A26" s="83" t="s">
        <v>160</v>
      </c>
      <c r="B26" s="39" t="s">
        <v>131</v>
      </c>
      <c r="C26" s="163"/>
      <c r="D26" s="163" t="s">
        <v>276</v>
      </c>
      <c r="E26" s="163" t="s">
        <v>276</v>
      </c>
      <c r="F26" s="163" t="s">
        <v>94</v>
      </c>
      <c r="G26" s="163" t="s">
        <v>94</v>
      </c>
      <c r="H26" s="164" t="s">
        <v>94</v>
      </c>
      <c r="I26" s="163" t="s">
        <v>94</v>
      </c>
      <c r="J26" s="164" t="s">
        <v>94</v>
      </c>
      <c r="K26" s="164" t="s">
        <v>94</v>
      </c>
    </row>
    <row r="27" spans="1:11" ht="94.5">
      <c r="A27" s="83" t="s">
        <v>163</v>
      </c>
      <c r="B27" s="39" t="s">
        <v>282</v>
      </c>
      <c r="C27" s="163" t="s">
        <v>93</v>
      </c>
      <c r="D27" s="163" t="s">
        <v>283</v>
      </c>
      <c r="E27" s="163" t="s">
        <v>283</v>
      </c>
      <c r="F27" s="163" t="s">
        <v>94</v>
      </c>
      <c r="G27" s="163" t="s">
        <v>94</v>
      </c>
      <c r="H27" s="164" t="s">
        <v>94</v>
      </c>
      <c r="I27" s="163" t="s">
        <v>94</v>
      </c>
      <c r="J27" s="164" t="s">
        <v>94</v>
      </c>
      <c r="K27" s="164" t="s">
        <v>94</v>
      </c>
    </row>
    <row r="28" spans="1:11" ht="47.25">
      <c r="A28" s="83" t="s">
        <v>166</v>
      </c>
      <c r="B28" s="39" t="s">
        <v>584</v>
      </c>
      <c r="C28" s="163"/>
      <c r="D28" s="163" t="s">
        <v>283</v>
      </c>
      <c r="E28" s="163" t="s">
        <v>283</v>
      </c>
      <c r="F28" s="163" t="s">
        <v>94</v>
      </c>
      <c r="G28" s="163" t="s">
        <v>94</v>
      </c>
      <c r="H28" s="164" t="s">
        <v>94</v>
      </c>
      <c r="I28" s="163" t="s">
        <v>94</v>
      </c>
      <c r="J28" s="164" t="s">
        <v>94</v>
      </c>
      <c r="K28" s="164" t="s">
        <v>94</v>
      </c>
    </row>
    <row r="29" spans="1:11" ht="78.75">
      <c r="A29" s="83" t="s">
        <v>177</v>
      </c>
      <c r="B29" s="39" t="s">
        <v>140</v>
      </c>
      <c r="C29" s="163"/>
      <c r="D29" s="163" t="s">
        <v>283</v>
      </c>
      <c r="E29" s="163" t="s">
        <v>283</v>
      </c>
      <c r="F29" s="163" t="s">
        <v>94</v>
      </c>
      <c r="G29" s="163" t="s">
        <v>94</v>
      </c>
      <c r="H29" s="164" t="s">
        <v>94</v>
      </c>
      <c r="I29" s="163" t="s">
        <v>94</v>
      </c>
      <c r="J29" s="164" t="s">
        <v>94</v>
      </c>
      <c r="K29" s="164" t="s">
        <v>94</v>
      </c>
    </row>
    <row r="30" spans="1:11" ht="78.75">
      <c r="A30" s="83" t="s">
        <v>179</v>
      </c>
      <c r="B30" s="39" t="s">
        <v>144</v>
      </c>
      <c r="C30" s="163"/>
      <c r="D30" s="163" t="s">
        <v>283</v>
      </c>
      <c r="E30" s="163" t="s">
        <v>283</v>
      </c>
      <c r="F30" s="163" t="s">
        <v>94</v>
      </c>
      <c r="G30" s="163" t="s">
        <v>94</v>
      </c>
      <c r="H30" s="164" t="s">
        <v>94</v>
      </c>
      <c r="I30" s="163" t="s">
        <v>94</v>
      </c>
      <c r="J30" s="164" t="s">
        <v>94</v>
      </c>
      <c r="K30" s="164" t="s">
        <v>94</v>
      </c>
    </row>
    <row r="31" spans="1:11" ht="63">
      <c r="A31" s="83" t="s">
        <v>181</v>
      </c>
      <c r="B31" s="39" t="s">
        <v>285</v>
      </c>
      <c r="C31" s="163"/>
      <c r="D31" s="163" t="s">
        <v>283</v>
      </c>
      <c r="E31" s="163" t="s">
        <v>283</v>
      </c>
      <c r="F31" s="163" t="s">
        <v>94</v>
      </c>
      <c r="G31" s="163" t="s">
        <v>94</v>
      </c>
      <c r="H31" s="164" t="s">
        <v>94</v>
      </c>
      <c r="I31" s="163" t="s">
        <v>94</v>
      </c>
      <c r="J31" s="164" t="s">
        <v>94</v>
      </c>
      <c r="K31" s="164" t="s">
        <v>94</v>
      </c>
    </row>
    <row r="32" spans="1:11" ht="63">
      <c r="A32" s="83" t="s">
        <v>287</v>
      </c>
      <c r="B32" s="39" t="s">
        <v>288</v>
      </c>
      <c r="C32" s="163" t="s">
        <v>93</v>
      </c>
      <c r="D32" s="163" t="s">
        <v>272</v>
      </c>
      <c r="E32" s="163" t="s">
        <v>272</v>
      </c>
      <c r="F32" s="163" t="s">
        <v>94</v>
      </c>
      <c r="G32" s="163" t="s">
        <v>94</v>
      </c>
      <c r="H32" s="164" t="s">
        <v>94</v>
      </c>
      <c r="I32" s="163" t="s">
        <v>94</v>
      </c>
      <c r="J32" s="164" t="s">
        <v>94</v>
      </c>
      <c r="K32" s="164" t="s">
        <v>94</v>
      </c>
    </row>
    <row r="33" spans="1:11" ht="63">
      <c r="A33" s="83" t="s">
        <v>290</v>
      </c>
      <c r="B33" s="39" t="s">
        <v>167</v>
      </c>
      <c r="C33" s="163"/>
      <c r="D33" s="163" t="s">
        <v>272</v>
      </c>
      <c r="E33" s="163" t="s">
        <v>272</v>
      </c>
      <c r="F33" s="163" t="s">
        <v>94</v>
      </c>
      <c r="G33" s="163" t="s">
        <v>94</v>
      </c>
      <c r="H33" s="164" t="s">
        <v>94</v>
      </c>
      <c r="I33" s="163" t="s">
        <v>94</v>
      </c>
      <c r="J33" s="164" t="s">
        <v>94</v>
      </c>
      <c r="K33" s="164" t="s">
        <v>94</v>
      </c>
    </row>
    <row r="34" spans="1:11" ht="63">
      <c r="A34" s="83" t="s">
        <v>293</v>
      </c>
      <c r="B34" s="39" t="s">
        <v>291</v>
      </c>
      <c r="C34" s="163"/>
      <c r="D34" s="163" t="s">
        <v>272</v>
      </c>
      <c r="E34" s="163" t="s">
        <v>272</v>
      </c>
      <c r="F34" s="163" t="s">
        <v>94</v>
      </c>
      <c r="G34" s="163" t="s">
        <v>94</v>
      </c>
      <c r="H34" s="164" t="s">
        <v>94</v>
      </c>
      <c r="I34" s="163" t="s">
        <v>94</v>
      </c>
      <c r="J34" s="164" t="s">
        <v>94</v>
      </c>
      <c r="K34" s="164" t="s">
        <v>94</v>
      </c>
    </row>
    <row r="35" spans="1:11" ht="78.75">
      <c r="A35" s="83" t="s">
        <v>296</v>
      </c>
      <c r="B35" s="39" t="s">
        <v>161</v>
      </c>
      <c r="C35" s="163"/>
      <c r="D35" s="163" t="s">
        <v>272</v>
      </c>
      <c r="E35" s="163" t="s">
        <v>272</v>
      </c>
      <c r="F35" s="163" t="s">
        <v>94</v>
      </c>
      <c r="G35" s="163" t="s">
        <v>94</v>
      </c>
      <c r="H35" s="164" t="s">
        <v>94</v>
      </c>
      <c r="I35" s="163" t="s">
        <v>94</v>
      </c>
      <c r="J35" s="164" t="s">
        <v>94</v>
      </c>
      <c r="K35" s="164" t="s">
        <v>94</v>
      </c>
    </row>
    <row r="36" spans="1:11" ht="47.25">
      <c r="A36" s="83" t="s">
        <v>297</v>
      </c>
      <c r="B36" s="39" t="s">
        <v>164</v>
      </c>
      <c r="C36" s="163"/>
      <c r="D36" s="163" t="s">
        <v>272</v>
      </c>
      <c r="E36" s="163" t="s">
        <v>272</v>
      </c>
      <c r="F36" s="163" t="s">
        <v>94</v>
      </c>
      <c r="G36" s="163" t="s">
        <v>94</v>
      </c>
      <c r="H36" s="164" t="s">
        <v>94</v>
      </c>
      <c r="I36" s="163" t="s">
        <v>94</v>
      </c>
      <c r="J36" s="164" t="s">
        <v>94</v>
      </c>
      <c r="K36" s="164" t="s">
        <v>94</v>
      </c>
    </row>
    <row r="37" spans="1:11" ht="63">
      <c r="A37" s="83" t="s">
        <v>298</v>
      </c>
      <c r="B37" s="39" t="s">
        <v>294</v>
      </c>
      <c r="C37" s="163" t="s">
        <v>93</v>
      </c>
      <c r="D37" s="163" t="s">
        <v>272</v>
      </c>
      <c r="E37" s="163" t="s">
        <v>272</v>
      </c>
      <c r="F37" s="163" t="s">
        <v>94</v>
      </c>
      <c r="G37" s="163" t="s">
        <v>94</v>
      </c>
      <c r="H37" s="164" t="s">
        <v>94</v>
      </c>
      <c r="I37" s="163" t="s">
        <v>94</v>
      </c>
      <c r="J37" s="164" t="s">
        <v>94</v>
      </c>
      <c r="K37" s="164" t="s">
        <v>94</v>
      </c>
    </row>
    <row r="38" spans="1:11" ht="63">
      <c r="A38" s="83" t="s">
        <v>299</v>
      </c>
      <c r="B38" s="39" t="s">
        <v>300</v>
      </c>
      <c r="C38" s="163"/>
      <c r="D38" s="163" t="s">
        <v>272</v>
      </c>
      <c r="E38" s="163" t="s">
        <v>272</v>
      </c>
      <c r="F38" s="163" t="s">
        <v>94</v>
      </c>
      <c r="G38" s="163" t="s">
        <v>94</v>
      </c>
      <c r="H38" s="164" t="s">
        <v>94</v>
      </c>
      <c r="I38" s="163" t="s">
        <v>94</v>
      </c>
      <c r="J38" s="164" t="s">
        <v>94</v>
      </c>
      <c r="K38" s="164" t="s">
        <v>94</v>
      </c>
    </row>
    <row r="39" spans="1:11" ht="31.5">
      <c r="A39" s="83" t="s">
        <v>301</v>
      </c>
      <c r="B39" s="39" t="s">
        <v>302</v>
      </c>
      <c r="C39" s="163"/>
      <c r="D39" s="163" t="s">
        <v>270</v>
      </c>
      <c r="E39" s="163" t="s">
        <v>270</v>
      </c>
      <c r="F39" s="163" t="s">
        <v>94</v>
      </c>
      <c r="G39" s="163" t="s">
        <v>94</v>
      </c>
      <c r="H39" s="164" t="s">
        <v>94</v>
      </c>
      <c r="I39" s="163" t="s">
        <v>94</v>
      </c>
      <c r="J39" s="164" t="s">
        <v>94</v>
      </c>
      <c r="K39" s="164" t="s">
        <v>94</v>
      </c>
    </row>
    <row r="40" spans="1:11" ht="31.5">
      <c r="A40" s="83" t="s">
        <v>304</v>
      </c>
      <c r="B40" s="39" t="s">
        <v>305</v>
      </c>
      <c r="C40" s="163"/>
      <c r="D40" s="163" t="s">
        <v>270</v>
      </c>
      <c r="E40" s="163" t="s">
        <v>270</v>
      </c>
      <c r="F40" s="163" t="s">
        <v>94</v>
      </c>
      <c r="G40" s="163" t="s">
        <v>94</v>
      </c>
      <c r="H40" s="164" t="s">
        <v>94</v>
      </c>
      <c r="I40" s="163" t="s">
        <v>94</v>
      </c>
      <c r="J40" s="164" t="s">
        <v>94</v>
      </c>
      <c r="K40" s="164" t="s">
        <v>94</v>
      </c>
    </row>
    <row r="41" spans="1:11" ht="31.5">
      <c r="A41" s="83" t="s">
        <v>306</v>
      </c>
      <c r="B41" s="39" t="s">
        <v>307</v>
      </c>
      <c r="C41" s="163"/>
      <c r="D41" s="163" t="s">
        <v>270</v>
      </c>
      <c r="E41" s="163" t="s">
        <v>270</v>
      </c>
      <c r="F41" s="163" t="s">
        <v>94</v>
      </c>
      <c r="G41" s="163" t="s">
        <v>94</v>
      </c>
      <c r="H41" s="164" t="s">
        <v>94</v>
      </c>
      <c r="I41" s="163" t="s">
        <v>94</v>
      </c>
      <c r="J41" s="164" t="s">
        <v>94</v>
      </c>
      <c r="K41" s="164" t="s">
        <v>94</v>
      </c>
    </row>
    <row r="42" spans="1:11" ht="63">
      <c r="A42" s="83" t="s">
        <v>308</v>
      </c>
      <c r="B42" s="39" t="s">
        <v>175</v>
      </c>
      <c r="C42" s="163" t="s">
        <v>93</v>
      </c>
      <c r="D42" s="163" t="s">
        <v>270</v>
      </c>
      <c r="E42" s="163" t="s">
        <v>270</v>
      </c>
      <c r="F42" s="163" t="s">
        <v>94</v>
      </c>
      <c r="G42" s="163" t="s">
        <v>94</v>
      </c>
      <c r="H42" s="164" t="s">
        <v>94</v>
      </c>
      <c r="I42" s="163" t="s">
        <v>94</v>
      </c>
      <c r="J42" s="164" t="s">
        <v>94</v>
      </c>
      <c r="K42" s="164" t="s">
        <v>94</v>
      </c>
    </row>
    <row r="43" spans="1:11" ht="63">
      <c r="A43" s="83" t="s">
        <v>310</v>
      </c>
      <c r="B43" s="39" t="s">
        <v>176</v>
      </c>
      <c r="C43" s="163"/>
      <c r="D43" s="163" t="s">
        <v>270</v>
      </c>
      <c r="E43" s="163" t="s">
        <v>270</v>
      </c>
      <c r="F43" s="163" t="s">
        <v>94</v>
      </c>
      <c r="G43" s="163" t="s">
        <v>94</v>
      </c>
      <c r="H43" s="164" t="s">
        <v>94</v>
      </c>
      <c r="I43" s="163" t="s">
        <v>94</v>
      </c>
      <c r="J43" s="164" t="s">
        <v>94</v>
      </c>
      <c r="K43" s="164" t="s">
        <v>94</v>
      </c>
    </row>
    <row r="44" spans="1:11" ht="47.25">
      <c r="A44" s="83" t="s">
        <v>312</v>
      </c>
      <c r="B44" s="39" t="s">
        <v>178</v>
      </c>
      <c r="C44" s="163"/>
      <c r="D44" s="163" t="s">
        <v>270</v>
      </c>
      <c r="E44" s="163" t="s">
        <v>270</v>
      </c>
      <c r="F44" s="163" t="s">
        <v>94</v>
      </c>
      <c r="G44" s="163" t="s">
        <v>94</v>
      </c>
      <c r="H44" s="164" t="s">
        <v>94</v>
      </c>
      <c r="I44" s="163" t="s">
        <v>94</v>
      </c>
      <c r="J44" s="164" t="s">
        <v>94</v>
      </c>
      <c r="K44" s="164" t="s">
        <v>94</v>
      </c>
    </row>
    <row r="45" spans="1:11" ht="63">
      <c r="A45" s="83" t="s">
        <v>314</v>
      </c>
      <c r="B45" s="39" t="s">
        <v>180</v>
      </c>
      <c r="C45" s="163"/>
      <c r="D45" s="163" t="s">
        <v>270</v>
      </c>
      <c r="E45" s="163" t="s">
        <v>270</v>
      </c>
      <c r="F45" s="163" t="s">
        <v>94</v>
      </c>
      <c r="G45" s="163" t="s">
        <v>94</v>
      </c>
      <c r="H45" s="164" t="s">
        <v>94</v>
      </c>
      <c r="I45" s="163" t="s">
        <v>94</v>
      </c>
      <c r="J45" s="164" t="s">
        <v>94</v>
      </c>
      <c r="K45" s="164" t="s">
        <v>94</v>
      </c>
    </row>
    <row r="46" spans="1:11" ht="31.5">
      <c r="A46" s="83" t="s">
        <v>315</v>
      </c>
      <c r="B46" s="39" t="s">
        <v>182</v>
      </c>
      <c r="C46" s="163"/>
      <c r="D46" s="163" t="s">
        <v>270</v>
      </c>
      <c r="E46" s="163" t="s">
        <v>270</v>
      </c>
      <c r="F46" s="163" t="s">
        <v>94</v>
      </c>
      <c r="G46" s="163" t="s">
        <v>94</v>
      </c>
      <c r="H46" s="164" t="s">
        <v>94</v>
      </c>
      <c r="I46" s="163" t="s">
        <v>94</v>
      </c>
      <c r="J46" s="164" t="s">
        <v>94</v>
      </c>
      <c r="K46" s="164" t="s">
        <v>94</v>
      </c>
    </row>
    <row r="47" spans="1:11" ht="47.25">
      <c r="A47" s="15" t="s">
        <v>114</v>
      </c>
      <c r="B47" s="25" t="s">
        <v>115</v>
      </c>
      <c r="C47" s="163" t="s">
        <v>93</v>
      </c>
      <c r="D47" s="163" t="s">
        <v>941</v>
      </c>
      <c r="E47" s="163" t="s">
        <v>941</v>
      </c>
      <c r="F47" s="163" t="s">
        <v>94</v>
      </c>
      <c r="G47" s="163" t="s">
        <v>94</v>
      </c>
      <c r="H47" s="164" t="s">
        <v>94</v>
      </c>
      <c r="I47" s="163" t="s">
        <v>94</v>
      </c>
      <c r="J47" s="164" t="s">
        <v>94</v>
      </c>
      <c r="K47" s="164" t="s">
        <v>94</v>
      </c>
    </row>
    <row r="48" spans="1:11" ht="47.25">
      <c r="A48" s="30" t="s">
        <v>116</v>
      </c>
      <c r="B48" s="31" t="s">
        <v>117</v>
      </c>
      <c r="C48" s="163" t="s">
        <v>93</v>
      </c>
      <c r="D48" s="163" t="s">
        <v>269</v>
      </c>
      <c r="E48" s="163" t="s">
        <v>269</v>
      </c>
      <c r="F48" s="163" t="s">
        <v>94</v>
      </c>
      <c r="G48" s="163" t="s">
        <v>94</v>
      </c>
      <c r="H48" s="164" t="s">
        <v>94</v>
      </c>
      <c r="I48" s="163" t="s">
        <v>94</v>
      </c>
      <c r="J48" s="164" t="s">
        <v>94</v>
      </c>
      <c r="K48" s="164" t="s">
        <v>94</v>
      </c>
    </row>
    <row r="49" spans="1:11" ht="31.5">
      <c r="A49" s="30" t="s">
        <v>118</v>
      </c>
      <c r="B49" s="31" t="s">
        <v>521</v>
      </c>
      <c r="C49" s="163" t="s">
        <v>93</v>
      </c>
      <c r="D49" s="163" t="s">
        <v>942</v>
      </c>
      <c r="E49" s="163" t="s">
        <v>942</v>
      </c>
      <c r="F49" s="163" t="s">
        <v>94</v>
      </c>
      <c r="G49" s="163" t="s">
        <v>94</v>
      </c>
      <c r="H49" s="164" t="s">
        <v>94</v>
      </c>
      <c r="I49" s="163" t="s">
        <v>94</v>
      </c>
      <c r="J49" s="164" t="s">
        <v>94</v>
      </c>
      <c r="K49" s="164" t="s">
        <v>94</v>
      </c>
    </row>
    <row r="50" spans="1:11" ht="47.25">
      <c r="A50" s="30" t="s">
        <v>318</v>
      </c>
      <c r="B50" s="31" t="s">
        <v>319</v>
      </c>
      <c r="C50" s="163" t="s">
        <v>93</v>
      </c>
      <c r="D50" s="163" t="s">
        <v>276</v>
      </c>
      <c r="E50" s="163" t="s">
        <v>276</v>
      </c>
      <c r="F50" s="163" t="s">
        <v>94</v>
      </c>
      <c r="G50" s="163" t="s">
        <v>94</v>
      </c>
      <c r="H50" s="164" t="s">
        <v>94</v>
      </c>
      <c r="I50" s="163" t="s">
        <v>94</v>
      </c>
      <c r="J50" s="164" t="s">
        <v>94</v>
      </c>
      <c r="K50" s="164" t="s">
        <v>94</v>
      </c>
    </row>
    <row r="51" spans="1:11" ht="31.5">
      <c r="A51" s="30" t="s">
        <v>320</v>
      </c>
      <c r="B51" s="31" t="s">
        <v>321</v>
      </c>
      <c r="C51" s="163" t="s">
        <v>93</v>
      </c>
      <c r="D51" s="163" t="s">
        <v>283</v>
      </c>
      <c r="E51" s="163" t="s">
        <v>283</v>
      </c>
      <c r="F51" s="163" t="s">
        <v>94</v>
      </c>
      <c r="G51" s="163" t="s">
        <v>94</v>
      </c>
      <c r="H51" s="164" t="s">
        <v>94</v>
      </c>
      <c r="I51" s="163" t="s">
        <v>94</v>
      </c>
      <c r="J51" s="164" t="s">
        <v>94</v>
      </c>
      <c r="K51" s="164" t="s">
        <v>94</v>
      </c>
    </row>
    <row r="52" spans="1:11" ht="31.5">
      <c r="A52" s="30" t="s">
        <v>322</v>
      </c>
      <c r="B52" s="31" t="s">
        <v>321</v>
      </c>
      <c r="C52" s="163" t="s">
        <v>93</v>
      </c>
      <c r="D52" s="163" t="s">
        <v>272</v>
      </c>
      <c r="E52" s="163" t="s">
        <v>272</v>
      </c>
      <c r="F52" s="163" t="s">
        <v>94</v>
      </c>
      <c r="G52" s="163" t="s">
        <v>94</v>
      </c>
      <c r="H52" s="164" t="s">
        <v>94</v>
      </c>
      <c r="I52" s="163" t="s">
        <v>94</v>
      </c>
      <c r="J52" s="164" t="s">
        <v>94</v>
      </c>
      <c r="K52" s="164" t="s">
        <v>94</v>
      </c>
    </row>
    <row r="53" spans="1:11" ht="31.5">
      <c r="A53" s="15" t="s">
        <v>120</v>
      </c>
      <c r="B53" s="25" t="s">
        <v>121</v>
      </c>
      <c r="C53" s="163" t="s">
        <v>93</v>
      </c>
      <c r="D53" s="163" t="s">
        <v>94</v>
      </c>
      <c r="E53" s="163" t="s">
        <v>94</v>
      </c>
      <c r="F53" s="163" t="s">
        <v>94</v>
      </c>
      <c r="G53" s="163" t="s">
        <v>94</v>
      </c>
      <c r="H53" s="164" t="s">
        <v>94</v>
      </c>
      <c r="I53" s="163" t="s">
        <v>94</v>
      </c>
      <c r="J53" s="164" t="s">
        <v>94</v>
      </c>
      <c r="K53" s="164" t="s">
        <v>94</v>
      </c>
    </row>
    <row r="54" spans="1:11" ht="31.5">
      <c r="A54" s="30" t="s">
        <v>122</v>
      </c>
      <c r="B54" s="31" t="s">
        <v>123</v>
      </c>
      <c r="C54" s="163" t="s">
        <v>93</v>
      </c>
      <c r="D54" s="163" t="s">
        <v>94</v>
      </c>
      <c r="E54" s="163" t="s">
        <v>94</v>
      </c>
      <c r="F54" s="163" t="s">
        <v>94</v>
      </c>
      <c r="G54" s="163" t="s">
        <v>94</v>
      </c>
      <c r="H54" s="164" t="s">
        <v>94</v>
      </c>
      <c r="I54" s="163" t="s">
        <v>94</v>
      </c>
      <c r="J54" s="164" t="s">
        <v>94</v>
      </c>
      <c r="K54" s="164" t="s">
        <v>94</v>
      </c>
    </row>
    <row r="55" ht="15">
      <c r="B55" s="156"/>
    </row>
  </sheetData>
  <sheetProtection selectLockedCells="1" selectUnlockedCells="1"/>
  <autoFilter ref="A13:K54"/>
  <mergeCells count="16">
    <mergeCell ref="A9:K9"/>
    <mergeCell ref="A11:A12"/>
    <mergeCell ref="B11:B12"/>
    <mergeCell ref="C11:C12"/>
    <mergeCell ref="D11:D12"/>
    <mergeCell ref="E11:E12"/>
    <mergeCell ref="F11:F12"/>
    <mergeCell ref="G11:H11"/>
    <mergeCell ref="I11:I12"/>
    <mergeCell ref="J11:K11"/>
    <mergeCell ref="I1:K1"/>
    <mergeCell ref="I2:K2"/>
    <mergeCell ref="I3:K3"/>
    <mergeCell ref="A4:K4"/>
    <mergeCell ref="A6:K6"/>
    <mergeCell ref="A7:K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9" r:id="rId1"/>
</worksheet>
</file>

<file path=xl/worksheets/sheet22.xml><?xml version="1.0" encoding="utf-8"?>
<worksheet xmlns="http://schemas.openxmlformats.org/spreadsheetml/2006/main" xmlns:r="http://schemas.openxmlformats.org/officeDocument/2006/relationships">
  <sheetPr>
    <tabColor indexed="32"/>
    <pageSetUpPr fitToPage="1"/>
  </sheetPr>
  <dimension ref="A1:U58"/>
  <sheetViews>
    <sheetView showGridLines="0" view="pageBreakPreview" zoomScale="55" zoomScaleSheetLayoutView="55" zoomScalePageLayoutView="0" workbookViewId="0" topLeftCell="A1">
      <pane xSplit="2" ySplit="15" topLeftCell="H40" activePane="bottomRight" state="frozen"/>
      <selection pane="topLeft" activeCell="A1" sqref="A1"/>
      <selection pane="topRight" activeCell="H1" sqref="H1"/>
      <selection pane="bottomLeft" activeCell="A40" sqref="A40"/>
      <selection pane="bottomRight" activeCell="A55" sqref="A55"/>
    </sheetView>
  </sheetViews>
  <sheetFormatPr defaultColWidth="5.7109375" defaultRowHeight="12.75"/>
  <cols>
    <col min="1" max="1" width="20.28125" style="156" customWidth="1"/>
    <col min="2" max="2" width="43.28125" style="157" customWidth="1"/>
    <col min="3" max="3" width="31.7109375" style="157" customWidth="1"/>
    <col min="4" max="4" width="23.140625" style="157" customWidth="1"/>
    <col min="5" max="5" width="21.421875" style="157" customWidth="1"/>
    <col min="6" max="6" width="13.57421875" style="157" customWidth="1"/>
    <col min="7" max="7" width="15.140625" style="157" customWidth="1"/>
    <col min="8" max="8" width="17.7109375" style="157" customWidth="1"/>
    <col min="9" max="9" width="17.8515625" style="157" customWidth="1"/>
    <col min="10" max="10" width="16.00390625" style="157" customWidth="1"/>
    <col min="11" max="11" width="21.7109375" style="157" customWidth="1"/>
    <col min="12" max="12" width="17.00390625" style="157" customWidth="1"/>
    <col min="13" max="13" width="18.421875" style="157" customWidth="1"/>
    <col min="14" max="14" width="22.7109375" style="157" customWidth="1"/>
    <col min="15" max="15" width="20.57421875" style="206" customWidth="1"/>
    <col min="16" max="20" width="12.421875" style="206" customWidth="1"/>
    <col min="21" max="21" width="11.00390625" style="183" customWidth="1"/>
    <col min="22" max="231" width="9.140625" style="156" customWidth="1"/>
    <col min="232" max="232" width="4.421875" style="156" customWidth="1"/>
    <col min="233" max="233" width="18.421875" style="156" customWidth="1"/>
    <col min="234" max="234" width="19.140625" style="156" customWidth="1"/>
    <col min="235" max="235" width="15.57421875" style="156" customWidth="1"/>
    <col min="236" max="237" width="12.57421875" style="156" customWidth="1"/>
    <col min="238" max="238" width="7.140625" style="156" customWidth="1"/>
    <col min="239" max="239" width="10.140625" style="156" customWidth="1"/>
    <col min="240" max="240" width="16.00390625" style="156" customWidth="1"/>
    <col min="241" max="241" width="15.28125" style="156" customWidth="1"/>
    <col min="242" max="242" width="18.421875" style="156" customWidth="1"/>
    <col min="243" max="243" width="13.421875" style="156" customWidth="1"/>
    <col min="244" max="244" width="19.421875" style="156" customWidth="1"/>
    <col min="245" max="245" width="15.28125" style="156" customWidth="1"/>
    <col min="246" max="246" width="21.140625" style="156" customWidth="1"/>
    <col min="247" max="247" width="17.28125" style="156" customWidth="1"/>
    <col min="248" max="248" width="17.00390625" style="156" customWidth="1"/>
    <col min="249" max="249" width="16.8515625" style="156" customWidth="1"/>
    <col min="250" max="250" width="15.8515625" style="156" customWidth="1"/>
    <col min="251" max="251" width="16.421875" style="156" customWidth="1"/>
    <col min="252" max="252" width="17.421875" style="156" customWidth="1"/>
    <col min="253" max="253" width="23.57421875" style="156" customWidth="1"/>
    <col min="254" max="254" width="32.00390625" style="156" customWidth="1"/>
    <col min="255" max="255" width="7.8515625" style="156" customWidth="1"/>
    <col min="256" max="16384" width="5.7109375" style="156" customWidth="1"/>
  </cols>
  <sheetData>
    <row r="1" spans="19:21" ht="18.75">
      <c r="S1" s="413" t="s">
        <v>943</v>
      </c>
      <c r="T1" s="413"/>
      <c r="U1" s="413"/>
    </row>
    <row r="2" spans="19:21" ht="18.75">
      <c r="S2" s="413" t="s">
        <v>1</v>
      </c>
      <c r="T2" s="413"/>
      <c r="U2" s="413"/>
    </row>
    <row r="3" spans="19:21" ht="18.75">
      <c r="S3" s="413" t="s">
        <v>2</v>
      </c>
      <c r="T3" s="413"/>
      <c r="U3" s="413"/>
    </row>
    <row r="4" spans="1:21" ht="18.75">
      <c r="A4" s="414" t="s">
        <v>944</v>
      </c>
      <c r="B4" s="414"/>
      <c r="C4" s="414"/>
      <c r="D4" s="414"/>
      <c r="E4" s="414"/>
      <c r="F4" s="414"/>
      <c r="G4" s="414"/>
      <c r="H4" s="414"/>
      <c r="I4" s="414"/>
      <c r="J4" s="414"/>
      <c r="K4" s="414"/>
      <c r="L4" s="414"/>
      <c r="M4" s="414"/>
      <c r="N4" s="414"/>
      <c r="O4" s="414"/>
      <c r="P4" s="414"/>
      <c r="Q4" s="414"/>
      <c r="R4" s="414"/>
      <c r="S4" s="414"/>
      <c r="T4" s="414"/>
      <c r="U4" s="414"/>
    </row>
    <row r="5" spans="1:21" ht="15.75">
      <c r="A5" s="128"/>
      <c r="B5" s="128"/>
      <c r="C5" s="128"/>
      <c r="D5" s="128"/>
      <c r="E5" s="128"/>
      <c r="F5" s="128"/>
      <c r="G5" s="128"/>
      <c r="H5" s="128"/>
      <c r="I5" s="128"/>
      <c r="J5" s="128"/>
      <c r="K5" s="128"/>
      <c r="L5" s="128"/>
      <c r="M5" s="128"/>
      <c r="N5" s="128"/>
      <c r="O5" s="128"/>
      <c r="P5" s="128"/>
      <c r="Q5" s="128"/>
      <c r="R5" s="128"/>
      <c r="S5" s="128"/>
      <c r="T5" s="128"/>
      <c r="U5" s="128"/>
    </row>
    <row r="6" spans="1:21" ht="18.75">
      <c r="A6" s="404" t="s">
        <v>5</v>
      </c>
      <c r="B6" s="404"/>
      <c r="C6" s="404"/>
      <c r="D6" s="404"/>
      <c r="E6" s="404"/>
      <c r="F6" s="404"/>
      <c r="G6" s="404"/>
      <c r="H6" s="404"/>
      <c r="I6" s="404"/>
      <c r="J6" s="404"/>
      <c r="K6" s="404"/>
      <c r="L6" s="404"/>
      <c r="M6" s="404"/>
      <c r="N6" s="404"/>
      <c r="O6" s="404"/>
      <c r="P6" s="404"/>
      <c r="Q6" s="404"/>
      <c r="R6" s="404"/>
      <c r="S6" s="404"/>
      <c r="T6" s="404"/>
      <c r="U6" s="404"/>
    </row>
    <row r="7" spans="1:21" ht="15.75">
      <c r="A7" s="405" t="s">
        <v>6</v>
      </c>
      <c r="B7" s="405"/>
      <c r="C7" s="405"/>
      <c r="D7" s="405"/>
      <c r="E7" s="405"/>
      <c r="F7" s="405"/>
      <c r="G7" s="405"/>
      <c r="H7" s="405"/>
      <c r="I7" s="405"/>
      <c r="J7" s="405"/>
      <c r="K7" s="405"/>
      <c r="L7" s="405"/>
      <c r="M7" s="405"/>
      <c r="N7" s="405"/>
      <c r="O7" s="405"/>
      <c r="P7" s="405"/>
      <c r="Q7" s="405"/>
      <c r="R7" s="405"/>
      <c r="S7" s="405"/>
      <c r="T7" s="405"/>
      <c r="U7" s="405"/>
    </row>
    <row r="8" spans="1:21" ht="15.75">
      <c r="A8" s="131"/>
      <c r="B8" s="131"/>
      <c r="C8" s="131"/>
      <c r="D8" s="131"/>
      <c r="E8" s="131"/>
      <c r="F8" s="131"/>
      <c r="G8" s="131"/>
      <c r="H8" s="131"/>
      <c r="I8" s="131"/>
      <c r="J8" s="131"/>
      <c r="K8" s="131"/>
      <c r="L8" s="131"/>
      <c r="M8" s="131"/>
      <c r="N8" s="131"/>
      <c r="O8" s="188"/>
      <c r="P8" s="188"/>
      <c r="Q8" s="188"/>
      <c r="R8" s="188"/>
      <c r="S8" s="188"/>
      <c r="T8" s="188"/>
      <c r="U8" s="188"/>
    </row>
    <row r="9" spans="1:21" ht="18.75">
      <c r="A9" s="446" t="s">
        <v>7</v>
      </c>
      <c r="B9" s="446"/>
      <c r="C9" s="446"/>
      <c r="D9" s="446"/>
      <c r="E9" s="446"/>
      <c r="F9" s="446"/>
      <c r="G9" s="446"/>
      <c r="H9" s="446"/>
      <c r="I9" s="446"/>
      <c r="J9" s="446"/>
      <c r="K9" s="446"/>
      <c r="L9" s="446"/>
      <c r="M9" s="446"/>
      <c r="N9" s="446"/>
      <c r="O9" s="446"/>
      <c r="P9" s="446"/>
      <c r="Q9" s="446"/>
      <c r="R9" s="446"/>
      <c r="S9" s="446"/>
      <c r="T9" s="446"/>
      <c r="U9" s="446"/>
    </row>
    <row r="10" spans="1:21" s="174" customFormat="1" ht="16.5" customHeight="1">
      <c r="A10" s="474"/>
      <c r="B10" s="474"/>
      <c r="C10" s="474"/>
      <c r="D10" s="474"/>
      <c r="E10" s="474"/>
      <c r="F10" s="474"/>
      <c r="G10" s="474"/>
      <c r="H10" s="474"/>
      <c r="I10" s="474"/>
      <c r="J10" s="474"/>
      <c r="K10" s="474"/>
      <c r="L10" s="474"/>
      <c r="M10" s="474"/>
      <c r="N10" s="474"/>
      <c r="O10" s="474"/>
      <c r="P10" s="474"/>
      <c r="Q10" s="474"/>
      <c r="R10" s="474"/>
      <c r="S10" s="474"/>
      <c r="T10" s="474"/>
      <c r="U10" s="183"/>
    </row>
    <row r="11" spans="1:21" s="174" customFormat="1" ht="31.5" customHeight="1">
      <c r="A11" s="448" t="s">
        <v>10</v>
      </c>
      <c r="B11" s="448" t="s">
        <v>11</v>
      </c>
      <c r="C11" s="448" t="s">
        <v>12</v>
      </c>
      <c r="D11" s="418" t="s">
        <v>192</v>
      </c>
      <c r="E11" s="418" t="s">
        <v>945</v>
      </c>
      <c r="F11" s="418" t="s">
        <v>946</v>
      </c>
      <c r="G11" s="418"/>
      <c r="H11" s="418"/>
      <c r="I11" s="418"/>
      <c r="J11" s="418"/>
      <c r="K11" s="418" t="s">
        <v>947</v>
      </c>
      <c r="L11" s="418" t="s">
        <v>948</v>
      </c>
      <c r="M11" s="418"/>
      <c r="N11" s="448" t="s">
        <v>949</v>
      </c>
      <c r="O11" s="448" t="s">
        <v>950</v>
      </c>
      <c r="P11" s="418" t="s">
        <v>951</v>
      </c>
      <c r="Q11" s="418"/>
      <c r="R11" s="418"/>
      <c r="S11" s="418"/>
      <c r="T11" s="418"/>
      <c r="U11" s="418"/>
    </row>
    <row r="12" spans="1:21" s="174" customFormat="1" ht="47.25" customHeight="1">
      <c r="A12" s="448"/>
      <c r="B12" s="448"/>
      <c r="C12" s="448"/>
      <c r="D12" s="418"/>
      <c r="E12" s="418"/>
      <c r="F12" s="418"/>
      <c r="G12" s="418"/>
      <c r="H12" s="418"/>
      <c r="I12" s="418"/>
      <c r="J12" s="418"/>
      <c r="K12" s="418"/>
      <c r="L12" s="418"/>
      <c r="M12" s="418"/>
      <c r="N12" s="448"/>
      <c r="O12" s="448"/>
      <c r="P12" s="448" t="s">
        <v>952</v>
      </c>
      <c r="Q12" s="448"/>
      <c r="R12" s="418" t="s">
        <v>953</v>
      </c>
      <c r="S12" s="418"/>
      <c r="T12" s="418" t="s">
        <v>954</v>
      </c>
      <c r="U12" s="418"/>
    </row>
    <row r="13" spans="1:21" s="174" customFormat="1" ht="137.25" customHeight="1">
      <c r="A13" s="448"/>
      <c r="B13" s="448"/>
      <c r="C13" s="448"/>
      <c r="D13" s="418"/>
      <c r="E13" s="418"/>
      <c r="F13" s="64" t="s">
        <v>219</v>
      </c>
      <c r="G13" s="64" t="s">
        <v>220</v>
      </c>
      <c r="H13" s="64" t="s">
        <v>221</v>
      </c>
      <c r="I13" s="64" t="s">
        <v>222</v>
      </c>
      <c r="J13" s="64" t="s">
        <v>223</v>
      </c>
      <c r="K13" s="418"/>
      <c r="L13" s="63" t="s">
        <v>955</v>
      </c>
      <c r="M13" s="63" t="s">
        <v>956</v>
      </c>
      <c r="N13" s="448"/>
      <c r="O13" s="448"/>
      <c r="P13" s="64" t="s">
        <v>957</v>
      </c>
      <c r="Q13" s="64" t="s">
        <v>958</v>
      </c>
      <c r="R13" s="64" t="s">
        <v>957</v>
      </c>
      <c r="S13" s="64" t="s">
        <v>958</v>
      </c>
      <c r="T13" s="64" t="s">
        <v>957</v>
      </c>
      <c r="U13" s="64" t="s">
        <v>958</v>
      </c>
    </row>
    <row r="14" spans="1:21" s="174" customFormat="1" ht="15" customHeight="1">
      <c r="A14" s="175">
        <v>1</v>
      </c>
      <c r="B14" s="175">
        <v>2</v>
      </c>
      <c r="C14" s="175">
        <v>3</v>
      </c>
      <c r="D14" s="175">
        <v>4</v>
      </c>
      <c r="E14" s="175">
        <v>5</v>
      </c>
      <c r="F14" s="175">
        <v>6</v>
      </c>
      <c r="G14" s="175">
        <v>7</v>
      </c>
      <c r="H14" s="175">
        <v>8</v>
      </c>
      <c r="I14" s="175">
        <v>9</v>
      </c>
      <c r="J14" s="175">
        <v>10</v>
      </c>
      <c r="K14" s="175">
        <v>11</v>
      </c>
      <c r="L14" s="175">
        <v>12</v>
      </c>
      <c r="M14" s="175">
        <v>13</v>
      </c>
      <c r="N14" s="175">
        <v>14</v>
      </c>
      <c r="O14" s="175">
        <v>15</v>
      </c>
      <c r="P14" s="175" t="s">
        <v>959</v>
      </c>
      <c r="Q14" s="175" t="s">
        <v>960</v>
      </c>
      <c r="R14" s="175" t="s">
        <v>961</v>
      </c>
      <c r="S14" s="175" t="s">
        <v>962</v>
      </c>
      <c r="T14" s="175" t="s">
        <v>963</v>
      </c>
      <c r="U14" s="175" t="s">
        <v>964</v>
      </c>
    </row>
    <row r="15" spans="1:21" ht="31.5">
      <c r="A15" s="24">
        <v>0</v>
      </c>
      <c r="B15" s="25" t="s">
        <v>92</v>
      </c>
      <c r="C15" s="163" t="s">
        <v>93</v>
      </c>
      <c r="D15" s="179">
        <v>59.68</v>
      </c>
      <c r="E15" s="164" t="s">
        <v>965</v>
      </c>
      <c r="F15" s="179">
        <f>D15</f>
        <v>59.68</v>
      </c>
      <c r="G15" s="179">
        <v>0</v>
      </c>
      <c r="H15" s="179">
        <v>0</v>
      </c>
      <c r="I15" s="179">
        <v>0</v>
      </c>
      <c r="J15" s="179">
        <f>F15</f>
        <v>59.68</v>
      </c>
      <c r="K15" s="179">
        <f>F15/1.18</f>
        <v>50.57627118644068</v>
      </c>
      <c r="L15" s="163" t="s">
        <v>94</v>
      </c>
      <c r="M15" s="179">
        <v>0</v>
      </c>
      <c r="N15" s="164" t="s">
        <v>94</v>
      </c>
      <c r="O15" s="163" t="s">
        <v>94</v>
      </c>
      <c r="P15" s="179">
        <v>0</v>
      </c>
      <c r="Q15" s="179">
        <f>Q17</f>
        <v>4</v>
      </c>
      <c r="R15" s="179">
        <f>R16</f>
        <v>62.972</v>
      </c>
      <c r="S15" s="179">
        <f>S16</f>
        <v>62.972</v>
      </c>
      <c r="T15" s="234" t="s">
        <v>475</v>
      </c>
      <c r="U15" s="234" t="s">
        <v>475</v>
      </c>
    </row>
    <row r="16" spans="1:21" ht="31.5">
      <c r="A16" s="79" t="s">
        <v>95</v>
      </c>
      <c r="B16" s="33" t="s">
        <v>96</v>
      </c>
      <c r="C16" s="163" t="s">
        <v>93</v>
      </c>
      <c r="D16" s="179">
        <v>45.84</v>
      </c>
      <c r="E16" s="164" t="s">
        <v>965</v>
      </c>
      <c r="F16" s="179">
        <f aca="true" t="shared" si="0" ref="F16:F56">D16</f>
        <v>45.84</v>
      </c>
      <c r="G16" s="179">
        <v>0</v>
      </c>
      <c r="H16" s="179">
        <v>0</v>
      </c>
      <c r="I16" s="179">
        <v>0</v>
      </c>
      <c r="J16" s="179">
        <f aca="true" t="shared" si="1" ref="J16:J56">F16</f>
        <v>45.84</v>
      </c>
      <c r="K16" s="179">
        <f aca="true" t="shared" si="2" ref="K16:K56">F16/1.18</f>
        <v>38.84745762711865</v>
      </c>
      <c r="L16" s="163" t="s">
        <v>94</v>
      </c>
      <c r="M16" s="179">
        <v>0</v>
      </c>
      <c r="N16" s="164" t="s">
        <v>94</v>
      </c>
      <c r="O16" s="163" t="s">
        <v>94</v>
      </c>
      <c r="P16" s="179">
        <v>0</v>
      </c>
      <c r="Q16" s="179">
        <v>0</v>
      </c>
      <c r="R16" s="179">
        <f>R19</f>
        <v>62.972</v>
      </c>
      <c r="S16" s="179">
        <f>S19</f>
        <v>62.972</v>
      </c>
      <c r="T16" s="234" t="s">
        <v>94</v>
      </c>
      <c r="U16" s="234" t="s">
        <v>94</v>
      </c>
    </row>
    <row r="17" spans="1:21" ht="31.5">
      <c r="A17" s="79" t="s">
        <v>97</v>
      </c>
      <c r="B17" s="33" t="s">
        <v>98</v>
      </c>
      <c r="C17" s="163" t="s">
        <v>93</v>
      </c>
      <c r="D17" s="179">
        <v>10.7</v>
      </c>
      <c r="E17" s="164" t="s">
        <v>965</v>
      </c>
      <c r="F17" s="179">
        <f t="shared" si="0"/>
        <v>10.7</v>
      </c>
      <c r="G17" s="179">
        <v>0</v>
      </c>
      <c r="H17" s="179">
        <v>0</v>
      </c>
      <c r="I17" s="179">
        <v>0</v>
      </c>
      <c r="J17" s="179">
        <f t="shared" si="1"/>
        <v>10.7</v>
      </c>
      <c r="K17" s="179">
        <f t="shared" si="2"/>
        <v>9.067796610169491</v>
      </c>
      <c r="L17" s="163" t="s">
        <v>94</v>
      </c>
      <c r="M17" s="179">
        <v>0</v>
      </c>
      <c r="N17" s="164" t="s">
        <v>94</v>
      </c>
      <c r="O17" s="163" t="s">
        <v>94</v>
      </c>
      <c r="P17" s="179">
        <v>0</v>
      </c>
      <c r="Q17" s="179">
        <f>Q19</f>
        <v>4</v>
      </c>
      <c r="R17" s="179">
        <v>0</v>
      </c>
      <c r="S17" s="179">
        <v>0</v>
      </c>
      <c r="T17" s="234" t="s">
        <v>94</v>
      </c>
      <c r="U17" s="234" t="s">
        <v>94</v>
      </c>
    </row>
    <row r="18" spans="1:21" ht="31.5">
      <c r="A18" s="79" t="s">
        <v>99</v>
      </c>
      <c r="B18" s="33" t="s">
        <v>100</v>
      </c>
      <c r="C18" s="163" t="s">
        <v>93</v>
      </c>
      <c r="D18" s="179">
        <v>3.14</v>
      </c>
      <c r="E18" s="164" t="s">
        <v>965</v>
      </c>
      <c r="F18" s="179">
        <f t="shared" si="0"/>
        <v>3.14</v>
      </c>
      <c r="G18" s="179">
        <v>0</v>
      </c>
      <c r="H18" s="179">
        <v>0</v>
      </c>
      <c r="I18" s="179">
        <v>0</v>
      </c>
      <c r="J18" s="179">
        <f t="shared" si="1"/>
        <v>3.14</v>
      </c>
      <c r="K18" s="179">
        <f t="shared" si="2"/>
        <v>2.661016949152543</v>
      </c>
      <c r="L18" s="163" t="s">
        <v>94</v>
      </c>
      <c r="M18" s="179">
        <v>1</v>
      </c>
      <c r="N18" s="164" t="s">
        <v>94</v>
      </c>
      <c r="O18" s="163" t="s">
        <v>94</v>
      </c>
      <c r="P18" s="179">
        <v>0</v>
      </c>
      <c r="Q18" s="179">
        <v>0</v>
      </c>
      <c r="R18" s="179">
        <v>0</v>
      </c>
      <c r="S18" s="179">
        <v>0</v>
      </c>
      <c r="T18" s="234" t="s">
        <v>475</v>
      </c>
      <c r="U18" s="234" t="s">
        <v>475</v>
      </c>
    </row>
    <row r="19" spans="1:21" ht="15.75">
      <c r="A19" s="79">
        <v>1</v>
      </c>
      <c r="B19" s="33" t="s">
        <v>101</v>
      </c>
      <c r="C19" s="163" t="s">
        <v>93</v>
      </c>
      <c r="D19" s="179" t="s">
        <v>94</v>
      </c>
      <c r="E19" s="164" t="s">
        <v>965</v>
      </c>
      <c r="F19" s="179" t="str">
        <f t="shared" si="0"/>
        <v>нд</v>
      </c>
      <c r="G19" s="179">
        <v>0</v>
      </c>
      <c r="H19" s="179">
        <v>0</v>
      </c>
      <c r="I19" s="179">
        <v>0</v>
      </c>
      <c r="J19" s="179" t="str">
        <f t="shared" si="1"/>
        <v>нд</v>
      </c>
      <c r="K19" s="179">
        <f>K15</f>
        <v>50.57627118644068</v>
      </c>
      <c r="L19" s="163" t="s">
        <v>94</v>
      </c>
      <c r="M19" s="179">
        <v>0</v>
      </c>
      <c r="N19" s="164" t="s">
        <v>94</v>
      </c>
      <c r="O19" s="163" t="s">
        <v>94</v>
      </c>
      <c r="P19" s="179">
        <v>0</v>
      </c>
      <c r="Q19" s="179">
        <f>Q48</f>
        <v>4</v>
      </c>
      <c r="R19" s="179">
        <f>R20</f>
        <v>62.972</v>
      </c>
      <c r="S19" s="179">
        <f>S20</f>
        <v>62.972</v>
      </c>
      <c r="T19" s="234" t="s">
        <v>475</v>
      </c>
      <c r="U19" s="234" t="s">
        <v>475</v>
      </c>
    </row>
    <row r="20" spans="1:21" ht="78.75">
      <c r="A20" s="32" t="s">
        <v>102</v>
      </c>
      <c r="B20" s="33" t="s">
        <v>103</v>
      </c>
      <c r="C20" s="163" t="s">
        <v>93</v>
      </c>
      <c r="D20" s="179" t="s">
        <v>94</v>
      </c>
      <c r="E20" s="164" t="s">
        <v>965</v>
      </c>
      <c r="F20" s="179" t="str">
        <f t="shared" si="0"/>
        <v>нд</v>
      </c>
      <c r="G20" s="179">
        <v>0</v>
      </c>
      <c r="H20" s="179">
        <v>0</v>
      </c>
      <c r="I20" s="179">
        <v>0</v>
      </c>
      <c r="J20" s="179" t="str">
        <f t="shared" si="1"/>
        <v>нд</v>
      </c>
      <c r="K20" s="179">
        <f>K21</f>
        <v>38.88135593220339</v>
      </c>
      <c r="L20" s="163" t="s">
        <v>94</v>
      </c>
      <c r="M20" s="179">
        <v>0</v>
      </c>
      <c r="N20" s="164" t="s">
        <v>16</v>
      </c>
      <c r="O20" s="163" t="s">
        <v>94</v>
      </c>
      <c r="P20" s="179">
        <f>P19</f>
        <v>0</v>
      </c>
      <c r="Q20" s="179">
        <v>0</v>
      </c>
      <c r="R20" s="179">
        <f>R21</f>
        <v>62.972</v>
      </c>
      <c r="S20" s="179">
        <f>R20</f>
        <v>62.972</v>
      </c>
      <c r="T20" s="234" t="s">
        <v>94</v>
      </c>
      <c r="U20" s="234" t="s">
        <v>94</v>
      </c>
    </row>
    <row r="21" spans="1:21" ht="78.75">
      <c r="A21" s="32" t="s">
        <v>104</v>
      </c>
      <c r="B21" s="33" t="s">
        <v>105</v>
      </c>
      <c r="C21" s="163" t="s">
        <v>93</v>
      </c>
      <c r="D21" s="179" t="s">
        <v>94</v>
      </c>
      <c r="E21" s="164" t="s">
        <v>965</v>
      </c>
      <c r="F21" s="179" t="str">
        <f t="shared" si="0"/>
        <v>нд</v>
      </c>
      <c r="G21" s="179">
        <v>0</v>
      </c>
      <c r="H21" s="179">
        <v>0</v>
      </c>
      <c r="I21" s="179">
        <v>0</v>
      </c>
      <c r="J21" s="179" t="str">
        <f t="shared" si="1"/>
        <v>нд</v>
      </c>
      <c r="K21" s="179">
        <f>K22</f>
        <v>38.88135593220339</v>
      </c>
      <c r="L21" s="163" t="s">
        <v>94</v>
      </c>
      <c r="M21" s="179">
        <v>0</v>
      </c>
      <c r="N21" s="164" t="s">
        <v>16</v>
      </c>
      <c r="O21" s="163" t="s">
        <v>94</v>
      </c>
      <c r="P21" s="179">
        <v>0</v>
      </c>
      <c r="Q21" s="179">
        <v>0</v>
      </c>
      <c r="R21" s="179">
        <f>R22</f>
        <v>62.972</v>
      </c>
      <c r="S21" s="179">
        <f>R21</f>
        <v>62.972</v>
      </c>
      <c r="T21" s="234" t="s">
        <v>94</v>
      </c>
      <c r="U21" s="234" t="s">
        <v>94</v>
      </c>
    </row>
    <row r="22" spans="1:21" ht="78.75">
      <c r="A22" s="32" t="s">
        <v>106</v>
      </c>
      <c r="B22" s="33" t="s">
        <v>107</v>
      </c>
      <c r="C22" s="163" t="s">
        <v>93</v>
      </c>
      <c r="D22" s="179">
        <f>D23+D24+D25+D26+D27+D28+D29+D30+D31+D32+D33+D34+D35+D36+D37+D38+D39+D40+D41+D42+D43+D44+D45+D46+D47</f>
        <v>45.879999999999995</v>
      </c>
      <c r="E22" s="164" t="s">
        <v>965</v>
      </c>
      <c r="F22" s="179">
        <f t="shared" si="0"/>
        <v>45.879999999999995</v>
      </c>
      <c r="G22" s="179">
        <v>0</v>
      </c>
      <c r="H22" s="179">
        <v>0</v>
      </c>
      <c r="I22" s="179">
        <v>0</v>
      </c>
      <c r="J22" s="179">
        <f t="shared" si="1"/>
        <v>45.879999999999995</v>
      </c>
      <c r="K22" s="179">
        <f t="shared" si="2"/>
        <v>38.88135593220339</v>
      </c>
      <c r="L22" s="163" t="s">
        <v>94</v>
      </c>
      <c r="M22" s="179">
        <v>0</v>
      </c>
      <c r="N22" s="164" t="s">
        <v>16</v>
      </c>
      <c r="O22" s="163" t="s">
        <v>94</v>
      </c>
      <c r="P22" s="179">
        <v>0</v>
      </c>
      <c r="Q22" s="179">
        <v>0</v>
      </c>
      <c r="R22" s="179">
        <f>SUM(R23:R47)</f>
        <v>62.972</v>
      </c>
      <c r="S22" s="179">
        <f>R22</f>
        <v>62.972</v>
      </c>
      <c r="T22" s="234" t="s">
        <v>94</v>
      </c>
      <c r="U22" s="234" t="s">
        <v>94</v>
      </c>
    </row>
    <row r="23" spans="1:21" ht="78.75">
      <c r="A23" s="30" t="s">
        <v>108</v>
      </c>
      <c r="B23" s="31" t="s">
        <v>109</v>
      </c>
      <c r="C23" s="163" t="s">
        <v>93</v>
      </c>
      <c r="D23" s="179">
        <v>2.2</v>
      </c>
      <c r="E23" s="164" t="s">
        <v>965</v>
      </c>
      <c r="F23" s="179">
        <f t="shared" si="0"/>
        <v>2.2</v>
      </c>
      <c r="G23" s="179">
        <v>0</v>
      </c>
      <c r="H23" s="179">
        <v>0</v>
      </c>
      <c r="I23" s="179">
        <v>0</v>
      </c>
      <c r="J23" s="179">
        <f t="shared" si="1"/>
        <v>2.2</v>
      </c>
      <c r="K23" s="179">
        <f t="shared" si="2"/>
        <v>1.864406779661017</v>
      </c>
      <c r="L23" s="163" t="s">
        <v>94</v>
      </c>
      <c r="M23" s="179">
        <v>0</v>
      </c>
      <c r="N23" s="164" t="s">
        <v>16</v>
      </c>
      <c r="O23" s="163" t="s">
        <v>94</v>
      </c>
      <c r="P23" s="179">
        <v>0</v>
      </c>
      <c r="Q23" s="179">
        <v>0</v>
      </c>
      <c r="R23" s="179">
        <v>2</v>
      </c>
      <c r="S23" s="179">
        <f>R23</f>
        <v>2</v>
      </c>
      <c r="T23" s="234" t="s">
        <v>94</v>
      </c>
      <c r="U23" s="234" t="s">
        <v>94</v>
      </c>
    </row>
    <row r="24" spans="1:21" ht="78.75">
      <c r="A24" s="30" t="s">
        <v>111</v>
      </c>
      <c r="B24" s="31" t="s">
        <v>112</v>
      </c>
      <c r="C24" s="163" t="s">
        <v>93</v>
      </c>
      <c r="D24" s="179">
        <v>2.02</v>
      </c>
      <c r="E24" s="164" t="s">
        <v>965</v>
      </c>
      <c r="F24" s="179">
        <f t="shared" si="0"/>
        <v>2.02</v>
      </c>
      <c r="G24" s="179">
        <v>0</v>
      </c>
      <c r="H24" s="179">
        <v>0</v>
      </c>
      <c r="I24" s="179">
        <v>0</v>
      </c>
      <c r="J24" s="179">
        <f t="shared" si="1"/>
        <v>2.02</v>
      </c>
      <c r="K24" s="179">
        <f t="shared" si="2"/>
        <v>1.7118644067796611</v>
      </c>
      <c r="L24" s="163" t="s">
        <v>94</v>
      </c>
      <c r="M24" s="179">
        <v>0</v>
      </c>
      <c r="N24" s="164" t="s">
        <v>16</v>
      </c>
      <c r="O24" s="163" t="s">
        <v>94</v>
      </c>
      <c r="P24" s="179">
        <v>0</v>
      </c>
      <c r="Q24" s="179">
        <v>0</v>
      </c>
      <c r="R24" s="179">
        <v>2.27</v>
      </c>
      <c r="S24" s="179">
        <f aca="true" t="shared" si="3" ref="S24:S47">R24</f>
        <v>2.27</v>
      </c>
      <c r="T24" s="234" t="s">
        <v>94</v>
      </c>
      <c r="U24" s="234" t="s">
        <v>94</v>
      </c>
    </row>
    <row r="25" spans="1:21" ht="78.75">
      <c r="A25" s="30" t="s">
        <v>130</v>
      </c>
      <c r="B25" s="31" t="s">
        <v>275</v>
      </c>
      <c r="C25" s="163" t="s">
        <v>93</v>
      </c>
      <c r="D25" s="179">
        <v>3.64</v>
      </c>
      <c r="E25" s="164" t="s">
        <v>965</v>
      </c>
      <c r="F25" s="179">
        <f t="shared" si="0"/>
        <v>3.64</v>
      </c>
      <c r="G25" s="179">
        <v>0</v>
      </c>
      <c r="H25" s="179">
        <v>0</v>
      </c>
      <c r="I25" s="179">
        <v>0</v>
      </c>
      <c r="J25" s="179">
        <f t="shared" si="1"/>
        <v>3.64</v>
      </c>
      <c r="K25" s="179">
        <f t="shared" si="2"/>
        <v>3.0847457627118646</v>
      </c>
      <c r="L25" s="163" t="s">
        <v>94</v>
      </c>
      <c r="M25" s="179">
        <v>0</v>
      </c>
      <c r="N25" s="164" t="s">
        <v>16</v>
      </c>
      <c r="O25" s="163" t="s">
        <v>94</v>
      </c>
      <c r="P25" s="179">
        <v>0</v>
      </c>
      <c r="Q25" s="179">
        <v>0</v>
      </c>
      <c r="R25" s="179">
        <v>5.485</v>
      </c>
      <c r="S25" s="179">
        <f t="shared" si="3"/>
        <v>5.485</v>
      </c>
      <c r="T25" s="234" t="s">
        <v>94</v>
      </c>
      <c r="U25" s="234" t="s">
        <v>94</v>
      </c>
    </row>
    <row r="26" spans="1:21" ht="78.75">
      <c r="A26" s="30" t="s">
        <v>143</v>
      </c>
      <c r="B26" s="31" t="s">
        <v>279</v>
      </c>
      <c r="C26" s="163" t="s">
        <v>93</v>
      </c>
      <c r="D26" s="179">
        <v>1.53</v>
      </c>
      <c r="E26" s="164" t="s">
        <v>965</v>
      </c>
      <c r="F26" s="179">
        <f t="shared" si="0"/>
        <v>1.53</v>
      </c>
      <c r="G26" s="179">
        <v>0</v>
      </c>
      <c r="H26" s="179">
        <v>0</v>
      </c>
      <c r="I26" s="179">
        <v>0</v>
      </c>
      <c r="J26" s="179">
        <f t="shared" si="1"/>
        <v>1.53</v>
      </c>
      <c r="K26" s="179">
        <f t="shared" si="2"/>
        <v>1.2966101694915255</v>
      </c>
      <c r="L26" s="163" t="s">
        <v>94</v>
      </c>
      <c r="M26" s="179">
        <v>0</v>
      </c>
      <c r="N26" s="164" t="s">
        <v>16</v>
      </c>
      <c r="O26" s="163" t="s">
        <v>94</v>
      </c>
      <c r="P26" s="179">
        <v>0</v>
      </c>
      <c r="Q26" s="179">
        <v>0</v>
      </c>
      <c r="R26" s="179">
        <v>2.307</v>
      </c>
      <c r="S26" s="179">
        <f t="shared" si="3"/>
        <v>2.307</v>
      </c>
      <c r="T26" s="234" t="s">
        <v>94</v>
      </c>
      <c r="U26" s="234" t="s">
        <v>94</v>
      </c>
    </row>
    <row r="27" spans="1:21" ht="78.75">
      <c r="A27" s="30" t="s">
        <v>160</v>
      </c>
      <c r="B27" s="35" t="s">
        <v>131</v>
      </c>
      <c r="C27" s="163" t="s">
        <v>93</v>
      </c>
      <c r="D27" s="179">
        <v>3.68</v>
      </c>
      <c r="E27" s="164" t="s">
        <v>965</v>
      </c>
      <c r="F27" s="179">
        <f t="shared" si="0"/>
        <v>3.68</v>
      </c>
      <c r="G27" s="179">
        <v>0</v>
      </c>
      <c r="H27" s="179">
        <v>0</v>
      </c>
      <c r="I27" s="179">
        <v>0</v>
      </c>
      <c r="J27" s="179">
        <f t="shared" si="1"/>
        <v>3.68</v>
      </c>
      <c r="K27" s="179">
        <f t="shared" si="2"/>
        <v>3.1186440677966103</v>
      </c>
      <c r="L27" s="163" t="s">
        <v>94</v>
      </c>
      <c r="M27" s="179">
        <v>0</v>
      </c>
      <c r="N27" s="164" t="s">
        <v>16</v>
      </c>
      <c r="O27" s="163" t="s">
        <v>94</v>
      </c>
      <c r="P27" s="179">
        <v>0</v>
      </c>
      <c r="Q27" s="179">
        <v>0</v>
      </c>
      <c r="R27" s="179">
        <v>4.953</v>
      </c>
      <c r="S27" s="179">
        <f t="shared" si="3"/>
        <v>4.953</v>
      </c>
      <c r="T27" s="234" t="s">
        <v>94</v>
      </c>
      <c r="U27" s="234" t="s">
        <v>94</v>
      </c>
    </row>
    <row r="28" spans="1:21" ht="94.5">
      <c r="A28" s="30" t="s">
        <v>163</v>
      </c>
      <c r="B28" s="31" t="s">
        <v>282</v>
      </c>
      <c r="C28" s="163" t="s">
        <v>93</v>
      </c>
      <c r="D28" s="179">
        <v>2.94</v>
      </c>
      <c r="E28" s="164" t="s">
        <v>965</v>
      </c>
      <c r="F28" s="179">
        <f t="shared" si="0"/>
        <v>2.94</v>
      </c>
      <c r="G28" s="179">
        <v>0</v>
      </c>
      <c r="H28" s="179">
        <v>0</v>
      </c>
      <c r="I28" s="179">
        <v>0</v>
      </c>
      <c r="J28" s="179">
        <f t="shared" si="1"/>
        <v>2.94</v>
      </c>
      <c r="K28" s="179">
        <f t="shared" si="2"/>
        <v>2.4915254237288136</v>
      </c>
      <c r="L28" s="163" t="s">
        <v>94</v>
      </c>
      <c r="M28" s="179">
        <v>0</v>
      </c>
      <c r="N28" s="164" t="s">
        <v>16</v>
      </c>
      <c r="O28" s="163" t="s">
        <v>94</v>
      </c>
      <c r="P28" s="179">
        <v>0</v>
      </c>
      <c r="Q28" s="179">
        <v>0</v>
      </c>
      <c r="R28" s="179">
        <v>4.392</v>
      </c>
      <c r="S28" s="179">
        <f t="shared" si="3"/>
        <v>4.392</v>
      </c>
      <c r="T28" s="234" t="s">
        <v>94</v>
      </c>
      <c r="U28" s="234" t="s">
        <v>94</v>
      </c>
    </row>
    <row r="29" spans="1:21" ht="78.75">
      <c r="A29" s="34" t="s">
        <v>166</v>
      </c>
      <c r="B29" s="35" t="s">
        <v>138</v>
      </c>
      <c r="C29" s="163" t="s">
        <v>93</v>
      </c>
      <c r="D29" s="179">
        <v>1.24</v>
      </c>
      <c r="E29" s="164" t="s">
        <v>965</v>
      </c>
      <c r="F29" s="179">
        <f t="shared" si="0"/>
        <v>1.24</v>
      </c>
      <c r="G29" s="179">
        <v>0</v>
      </c>
      <c r="H29" s="179">
        <v>0</v>
      </c>
      <c r="I29" s="179">
        <v>0</v>
      </c>
      <c r="J29" s="179">
        <f t="shared" si="1"/>
        <v>1.24</v>
      </c>
      <c r="K29" s="179">
        <f t="shared" si="2"/>
        <v>1.0508474576271187</v>
      </c>
      <c r="L29" s="163" t="s">
        <v>94</v>
      </c>
      <c r="M29" s="179">
        <v>0</v>
      </c>
      <c r="N29" s="164" t="s">
        <v>16</v>
      </c>
      <c r="O29" s="163" t="s">
        <v>94</v>
      </c>
      <c r="P29" s="179">
        <v>0</v>
      </c>
      <c r="Q29" s="179">
        <v>0</v>
      </c>
      <c r="R29" s="179">
        <v>1.86</v>
      </c>
      <c r="S29" s="179">
        <f t="shared" si="3"/>
        <v>1.86</v>
      </c>
      <c r="T29" s="234" t="s">
        <v>94</v>
      </c>
      <c r="U29" s="234" t="s">
        <v>94</v>
      </c>
    </row>
    <row r="30" spans="1:21" ht="78.75">
      <c r="A30" s="30" t="s">
        <v>177</v>
      </c>
      <c r="B30" s="35" t="s">
        <v>140</v>
      </c>
      <c r="C30" s="163" t="s">
        <v>93</v>
      </c>
      <c r="D30" s="179">
        <v>1.37</v>
      </c>
      <c r="E30" s="164" t="s">
        <v>965</v>
      </c>
      <c r="F30" s="179">
        <f t="shared" si="0"/>
        <v>1.37</v>
      </c>
      <c r="G30" s="179">
        <v>0</v>
      </c>
      <c r="H30" s="179">
        <v>0</v>
      </c>
      <c r="I30" s="179">
        <v>0</v>
      </c>
      <c r="J30" s="179">
        <f t="shared" si="1"/>
        <v>1.37</v>
      </c>
      <c r="K30" s="179">
        <f t="shared" si="2"/>
        <v>1.1610169491525426</v>
      </c>
      <c r="L30" s="163" t="s">
        <v>94</v>
      </c>
      <c r="M30" s="179">
        <v>0</v>
      </c>
      <c r="N30" s="164" t="s">
        <v>16</v>
      </c>
      <c r="O30" s="163" t="s">
        <v>94</v>
      </c>
      <c r="P30" s="179">
        <v>0</v>
      </c>
      <c r="Q30" s="179">
        <v>0</v>
      </c>
      <c r="R30" s="179">
        <v>2.047</v>
      </c>
      <c r="S30" s="179">
        <f t="shared" si="3"/>
        <v>2.047</v>
      </c>
      <c r="T30" s="234" t="s">
        <v>94</v>
      </c>
      <c r="U30" s="234" t="s">
        <v>94</v>
      </c>
    </row>
    <row r="31" spans="1:21" ht="78.75">
      <c r="A31" s="30" t="s">
        <v>179</v>
      </c>
      <c r="B31" s="35" t="s">
        <v>144</v>
      </c>
      <c r="C31" s="163" t="s">
        <v>93</v>
      </c>
      <c r="D31" s="179">
        <v>1.84</v>
      </c>
      <c r="E31" s="164" t="s">
        <v>965</v>
      </c>
      <c r="F31" s="179">
        <f t="shared" si="0"/>
        <v>1.84</v>
      </c>
      <c r="G31" s="179">
        <v>0</v>
      </c>
      <c r="H31" s="179">
        <v>0</v>
      </c>
      <c r="I31" s="179">
        <v>0</v>
      </c>
      <c r="J31" s="179">
        <f t="shared" si="1"/>
        <v>1.84</v>
      </c>
      <c r="K31" s="179">
        <f t="shared" si="2"/>
        <v>1.5593220338983051</v>
      </c>
      <c r="L31" s="163" t="s">
        <v>94</v>
      </c>
      <c r="M31" s="179">
        <v>0</v>
      </c>
      <c r="N31" s="164" t="s">
        <v>16</v>
      </c>
      <c r="O31" s="163" t="s">
        <v>94</v>
      </c>
      <c r="P31" s="179">
        <v>0</v>
      </c>
      <c r="Q31" s="179">
        <v>0</v>
      </c>
      <c r="R31" s="179">
        <v>2.803</v>
      </c>
      <c r="S31" s="179">
        <f t="shared" si="3"/>
        <v>2.803</v>
      </c>
      <c r="T31" s="234" t="s">
        <v>94</v>
      </c>
      <c r="U31" s="234" t="s">
        <v>94</v>
      </c>
    </row>
    <row r="32" spans="1:21" ht="78.75">
      <c r="A32" s="30" t="s">
        <v>181</v>
      </c>
      <c r="B32" s="31" t="s">
        <v>285</v>
      </c>
      <c r="C32" s="163" t="s">
        <v>93</v>
      </c>
      <c r="D32" s="179">
        <v>1.63</v>
      </c>
      <c r="E32" s="164" t="s">
        <v>965</v>
      </c>
      <c r="F32" s="179">
        <f t="shared" si="0"/>
        <v>1.63</v>
      </c>
      <c r="G32" s="179">
        <v>0</v>
      </c>
      <c r="H32" s="179">
        <v>0</v>
      </c>
      <c r="I32" s="179">
        <v>0</v>
      </c>
      <c r="J32" s="179">
        <f t="shared" si="1"/>
        <v>1.63</v>
      </c>
      <c r="K32" s="179">
        <f t="shared" si="2"/>
        <v>1.3813559322033897</v>
      </c>
      <c r="L32" s="163" t="s">
        <v>94</v>
      </c>
      <c r="M32" s="179">
        <v>0</v>
      </c>
      <c r="N32" s="164" t="s">
        <v>16</v>
      </c>
      <c r="O32" s="163" t="s">
        <v>94</v>
      </c>
      <c r="P32" s="179">
        <v>0</v>
      </c>
      <c r="Q32" s="179">
        <v>0</v>
      </c>
      <c r="R32" s="179">
        <v>2.475</v>
      </c>
      <c r="S32" s="179">
        <f t="shared" si="3"/>
        <v>2.475</v>
      </c>
      <c r="T32" s="234" t="s">
        <v>94</v>
      </c>
      <c r="U32" s="234" t="s">
        <v>94</v>
      </c>
    </row>
    <row r="33" spans="1:21" ht="78.75">
      <c r="A33" s="30" t="s">
        <v>287</v>
      </c>
      <c r="B33" s="31" t="s">
        <v>288</v>
      </c>
      <c r="C33" s="163" t="s">
        <v>93</v>
      </c>
      <c r="D33" s="179">
        <v>2.07</v>
      </c>
      <c r="E33" s="164" t="s">
        <v>965</v>
      </c>
      <c r="F33" s="179">
        <f t="shared" si="0"/>
        <v>2.07</v>
      </c>
      <c r="G33" s="179">
        <v>0</v>
      </c>
      <c r="H33" s="179">
        <v>0</v>
      </c>
      <c r="I33" s="179">
        <v>0</v>
      </c>
      <c r="J33" s="179">
        <f t="shared" si="1"/>
        <v>2.07</v>
      </c>
      <c r="K33" s="179">
        <f t="shared" si="2"/>
        <v>1.7542372881355932</v>
      </c>
      <c r="L33" s="163" t="s">
        <v>94</v>
      </c>
      <c r="M33" s="179">
        <v>0</v>
      </c>
      <c r="N33" s="164" t="s">
        <v>16</v>
      </c>
      <c r="O33" s="163" t="s">
        <v>94</v>
      </c>
      <c r="P33" s="179">
        <v>0</v>
      </c>
      <c r="Q33" s="179">
        <v>0</v>
      </c>
      <c r="R33" s="179">
        <v>3.131</v>
      </c>
      <c r="S33" s="179">
        <f t="shared" si="3"/>
        <v>3.131</v>
      </c>
      <c r="T33" s="234" t="s">
        <v>94</v>
      </c>
      <c r="U33" s="234" t="s">
        <v>94</v>
      </c>
    </row>
    <row r="34" spans="1:21" ht="78.75">
      <c r="A34" s="30" t="s">
        <v>290</v>
      </c>
      <c r="B34" s="31" t="s">
        <v>291</v>
      </c>
      <c r="C34" s="163" t="s">
        <v>93</v>
      </c>
      <c r="D34" s="179">
        <v>1.26</v>
      </c>
      <c r="E34" s="164" t="s">
        <v>965</v>
      </c>
      <c r="F34" s="179">
        <f t="shared" si="0"/>
        <v>1.26</v>
      </c>
      <c r="G34" s="179">
        <v>0</v>
      </c>
      <c r="H34" s="179">
        <v>0</v>
      </c>
      <c r="I34" s="179">
        <v>0</v>
      </c>
      <c r="J34" s="179">
        <f t="shared" si="1"/>
        <v>1.26</v>
      </c>
      <c r="K34" s="179">
        <f t="shared" si="2"/>
        <v>1.0677966101694916</v>
      </c>
      <c r="L34" s="163" t="s">
        <v>94</v>
      </c>
      <c r="M34" s="179">
        <v>0</v>
      </c>
      <c r="N34" s="164" t="s">
        <v>16</v>
      </c>
      <c r="O34" s="163" t="s">
        <v>94</v>
      </c>
      <c r="P34" s="179">
        <v>0</v>
      </c>
      <c r="Q34" s="179">
        <v>0</v>
      </c>
      <c r="R34" s="179">
        <v>1.9020000000000001</v>
      </c>
      <c r="S34" s="179">
        <f t="shared" si="3"/>
        <v>1.9020000000000001</v>
      </c>
      <c r="T34" s="234" t="s">
        <v>94</v>
      </c>
      <c r="U34" s="234" t="s">
        <v>94</v>
      </c>
    </row>
    <row r="35" spans="1:21" ht="78.75">
      <c r="A35" s="30" t="s">
        <v>293</v>
      </c>
      <c r="B35" s="31" t="s">
        <v>294</v>
      </c>
      <c r="C35" s="163" t="s">
        <v>93</v>
      </c>
      <c r="D35" s="179">
        <v>1.62</v>
      </c>
      <c r="E35" s="164" t="s">
        <v>965</v>
      </c>
      <c r="F35" s="179">
        <f t="shared" si="0"/>
        <v>1.62</v>
      </c>
      <c r="G35" s="179">
        <v>0</v>
      </c>
      <c r="H35" s="179">
        <v>0</v>
      </c>
      <c r="I35" s="179">
        <v>0</v>
      </c>
      <c r="J35" s="179">
        <f t="shared" si="1"/>
        <v>1.62</v>
      </c>
      <c r="K35" s="179">
        <f t="shared" si="2"/>
        <v>1.3728813559322035</v>
      </c>
      <c r="L35" s="163" t="s">
        <v>94</v>
      </c>
      <c r="M35" s="179">
        <v>0</v>
      </c>
      <c r="N35" s="164" t="s">
        <v>16</v>
      </c>
      <c r="O35" s="163" t="s">
        <v>94</v>
      </c>
      <c r="P35" s="179">
        <v>0</v>
      </c>
      <c r="Q35" s="179">
        <v>0</v>
      </c>
      <c r="R35" s="179">
        <v>2.447</v>
      </c>
      <c r="S35" s="179">
        <f t="shared" si="3"/>
        <v>2.447</v>
      </c>
      <c r="T35" s="234" t="s">
        <v>94</v>
      </c>
      <c r="U35" s="234" t="s">
        <v>94</v>
      </c>
    </row>
    <row r="36" spans="1:21" ht="78.75">
      <c r="A36" s="30" t="s">
        <v>296</v>
      </c>
      <c r="B36" s="35" t="s">
        <v>161</v>
      </c>
      <c r="C36" s="163" t="s">
        <v>93</v>
      </c>
      <c r="D36" s="179">
        <v>1.46</v>
      </c>
      <c r="E36" s="164" t="s">
        <v>965</v>
      </c>
      <c r="F36" s="179">
        <f t="shared" si="0"/>
        <v>1.46</v>
      </c>
      <c r="G36" s="179">
        <v>0</v>
      </c>
      <c r="H36" s="179">
        <v>0</v>
      </c>
      <c r="I36" s="179">
        <v>0</v>
      </c>
      <c r="J36" s="179">
        <f t="shared" si="1"/>
        <v>1.46</v>
      </c>
      <c r="K36" s="179">
        <f t="shared" si="2"/>
        <v>1.2372881355932204</v>
      </c>
      <c r="L36" s="163" t="s">
        <v>94</v>
      </c>
      <c r="M36" s="179">
        <v>0</v>
      </c>
      <c r="N36" s="164" t="s">
        <v>16</v>
      </c>
      <c r="O36" s="163" t="s">
        <v>94</v>
      </c>
      <c r="P36" s="179">
        <v>0</v>
      </c>
      <c r="Q36" s="179">
        <v>0</v>
      </c>
      <c r="R36" s="179">
        <v>1.639</v>
      </c>
      <c r="S36" s="179">
        <f t="shared" si="3"/>
        <v>1.639</v>
      </c>
      <c r="T36" s="234" t="s">
        <v>94</v>
      </c>
      <c r="U36" s="234" t="s">
        <v>94</v>
      </c>
    </row>
    <row r="37" spans="1:21" ht="78.75">
      <c r="A37" s="30" t="s">
        <v>297</v>
      </c>
      <c r="B37" s="35" t="s">
        <v>164</v>
      </c>
      <c r="C37" s="163" t="s">
        <v>93</v>
      </c>
      <c r="D37" s="179">
        <v>0.83</v>
      </c>
      <c r="E37" s="164" t="s">
        <v>965</v>
      </c>
      <c r="F37" s="179">
        <f t="shared" si="0"/>
        <v>0.83</v>
      </c>
      <c r="G37" s="179">
        <v>0</v>
      </c>
      <c r="H37" s="179">
        <v>0</v>
      </c>
      <c r="I37" s="179">
        <v>0</v>
      </c>
      <c r="J37" s="179">
        <f t="shared" si="1"/>
        <v>0.83</v>
      </c>
      <c r="K37" s="179">
        <f t="shared" si="2"/>
        <v>0.7033898305084746</v>
      </c>
      <c r="L37" s="163" t="s">
        <v>94</v>
      </c>
      <c r="M37" s="179">
        <v>0</v>
      </c>
      <c r="N37" s="164" t="s">
        <v>16</v>
      </c>
      <c r="O37" s="163" t="s">
        <v>94</v>
      </c>
      <c r="P37" s="179">
        <v>0</v>
      </c>
      <c r="Q37" s="179">
        <v>0</v>
      </c>
      <c r="R37" s="179">
        <v>1.244</v>
      </c>
      <c r="S37" s="179">
        <f t="shared" si="3"/>
        <v>1.244</v>
      </c>
      <c r="T37" s="234" t="s">
        <v>94</v>
      </c>
      <c r="U37" s="234" t="s">
        <v>94</v>
      </c>
    </row>
    <row r="38" spans="1:21" ht="78.75">
      <c r="A38" s="30" t="s">
        <v>298</v>
      </c>
      <c r="B38" s="35" t="s">
        <v>167</v>
      </c>
      <c r="C38" s="163" t="s">
        <v>93</v>
      </c>
      <c r="D38" s="179">
        <v>2.4</v>
      </c>
      <c r="E38" s="164" t="s">
        <v>965</v>
      </c>
      <c r="F38" s="179">
        <f t="shared" si="0"/>
        <v>2.4</v>
      </c>
      <c r="G38" s="179">
        <v>0</v>
      </c>
      <c r="H38" s="179">
        <v>0</v>
      </c>
      <c r="I38" s="179">
        <v>0</v>
      </c>
      <c r="J38" s="179">
        <f t="shared" si="1"/>
        <v>2.4</v>
      </c>
      <c r="K38" s="179">
        <f t="shared" si="2"/>
        <v>2.0338983050847457</v>
      </c>
      <c r="L38" s="163" t="s">
        <v>94</v>
      </c>
      <c r="M38" s="179">
        <v>0</v>
      </c>
      <c r="N38" s="164" t="s">
        <v>16</v>
      </c>
      <c r="O38" s="163" t="s">
        <v>94</v>
      </c>
      <c r="P38" s="179">
        <v>0</v>
      </c>
      <c r="Q38" s="179">
        <v>0</v>
      </c>
      <c r="R38" s="179">
        <v>3.65</v>
      </c>
      <c r="S38" s="179">
        <f t="shared" si="3"/>
        <v>3.65</v>
      </c>
      <c r="T38" s="234" t="s">
        <v>94</v>
      </c>
      <c r="U38" s="234" t="s">
        <v>94</v>
      </c>
    </row>
    <row r="39" spans="1:21" ht="78.75">
      <c r="A39" s="30" t="s">
        <v>299</v>
      </c>
      <c r="B39" s="31" t="s">
        <v>300</v>
      </c>
      <c r="C39" s="163" t="s">
        <v>93</v>
      </c>
      <c r="D39" s="179">
        <v>1.35</v>
      </c>
      <c r="E39" s="164" t="s">
        <v>965</v>
      </c>
      <c r="F39" s="179">
        <f t="shared" si="0"/>
        <v>1.35</v>
      </c>
      <c r="G39" s="179">
        <v>0</v>
      </c>
      <c r="H39" s="179">
        <v>0</v>
      </c>
      <c r="I39" s="179">
        <v>0</v>
      </c>
      <c r="J39" s="179">
        <f t="shared" si="1"/>
        <v>1.35</v>
      </c>
      <c r="K39" s="179">
        <f t="shared" si="2"/>
        <v>1.1440677966101696</v>
      </c>
      <c r="L39" s="163" t="s">
        <v>94</v>
      </c>
      <c r="M39" s="179">
        <v>0</v>
      </c>
      <c r="N39" s="164" t="s">
        <v>16</v>
      </c>
      <c r="O39" s="163" t="s">
        <v>94</v>
      </c>
      <c r="P39" s="179">
        <v>0</v>
      </c>
      <c r="Q39" s="179">
        <v>0</v>
      </c>
      <c r="R39" s="179">
        <v>2.017</v>
      </c>
      <c r="S39" s="179">
        <f t="shared" si="3"/>
        <v>2.017</v>
      </c>
      <c r="T39" s="234" t="s">
        <v>94</v>
      </c>
      <c r="U39" s="234" t="s">
        <v>94</v>
      </c>
    </row>
    <row r="40" spans="1:21" ht="78.75">
      <c r="A40" s="30" t="s">
        <v>301</v>
      </c>
      <c r="B40" s="31" t="s">
        <v>302</v>
      </c>
      <c r="C40" s="163" t="s">
        <v>93</v>
      </c>
      <c r="D40" s="179">
        <v>1.66</v>
      </c>
      <c r="E40" s="164" t="s">
        <v>965</v>
      </c>
      <c r="F40" s="179">
        <f t="shared" si="0"/>
        <v>1.66</v>
      </c>
      <c r="G40" s="179">
        <v>0</v>
      </c>
      <c r="H40" s="179">
        <v>0</v>
      </c>
      <c r="I40" s="179">
        <v>0</v>
      </c>
      <c r="J40" s="179">
        <f t="shared" si="1"/>
        <v>1.66</v>
      </c>
      <c r="K40" s="179">
        <f t="shared" si="2"/>
        <v>1.4067796610169492</v>
      </c>
      <c r="L40" s="163" t="s">
        <v>94</v>
      </c>
      <c r="M40" s="179">
        <v>0</v>
      </c>
      <c r="N40" s="164" t="s">
        <v>16</v>
      </c>
      <c r="O40" s="163" t="s">
        <v>94</v>
      </c>
      <c r="P40" s="179">
        <v>0</v>
      </c>
      <c r="Q40" s="179">
        <v>0</v>
      </c>
      <c r="R40" s="179">
        <v>1.8</v>
      </c>
      <c r="S40" s="179">
        <f t="shared" si="3"/>
        <v>1.8</v>
      </c>
      <c r="T40" s="234" t="s">
        <v>94</v>
      </c>
      <c r="U40" s="234" t="s">
        <v>94</v>
      </c>
    </row>
    <row r="41" spans="1:21" ht="78.75">
      <c r="A41" s="30" t="s">
        <v>304</v>
      </c>
      <c r="B41" s="31" t="s">
        <v>305</v>
      </c>
      <c r="C41" s="163" t="s">
        <v>93</v>
      </c>
      <c r="D41" s="179">
        <v>1.78</v>
      </c>
      <c r="E41" s="164" t="s">
        <v>965</v>
      </c>
      <c r="F41" s="179">
        <f t="shared" si="0"/>
        <v>1.78</v>
      </c>
      <c r="G41" s="179">
        <v>0</v>
      </c>
      <c r="H41" s="179">
        <v>0</v>
      </c>
      <c r="I41" s="179">
        <v>0</v>
      </c>
      <c r="J41" s="179">
        <f t="shared" si="1"/>
        <v>1.78</v>
      </c>
      <c r="K41" s="179">
        <f t="shared" si="2"/>
        <v>1.5084745762711866</v>
      </c>
      <c r="L41" s="163" t="s">
        <v>94</v>
      </c>
      <c r="M41" s="179">
        <v>0</v>
      </c>
      <c r="N41" s="164" t="s">
        <v>16</v>
      </c>
      <c r="O41" s="163" t="s">
        <v>94</v>
      </c>
      <c r="P41" s="179">
        <v>0</v>
      </c>
      <c r="Q41" s="179">
        <v>0</v>
      </c>
      <c r="R41" s="179">
        <v>2.04</v>
      </c>
      <c r="S41" s="179">
        <f t="shared" si="3"/>
        <v>2.04</v>
      </c>
      <c r="T41" s="234" t="s">
        <v>94</v>
      </c>
      <c r="U41" s="234" t="s">
        <v>94</v>
      </c>
    </row>
    <row r="42" spans="1:21" ht="78.75">
      <c r="A42" s="30" t="s">
        <v>306</v>
      </c>
      <c r="B42" s="31" t="s">
        <v>307</v>
      </c>
      <c r="C42" s="163" t="s">
        <v>93</v>
      </c>
      <c r="D42" s="179">
        <v>1.92</v>
      </c>
      <c r="E42" s="164" t="s">
        <v>965</v>
      </c>
      <c r="F42" s="179">
        <f t="shared" si="0"/>
        <v>1.92</v>
      </c>
      <c r="G42" s="179">
        <v>0</v>
      </c>
      <c r="H42" s="179">
        <v>0</v>
      </c>
      <c r="I42" s="179">
        <v>0</v>
      </c>
      <c r="J42" s="179">
        <f t="shared" si="1"/>
        <v>1.92</v>
      </c>
      <c r="K42" s="179">
        <f t="shared" si="2"/>
        <v>1.6271186440677967</v>
      </c>
      <c r="L42" s="163" t="s">
        <v>94</v>
      </c>
      <c r="M42" s="179">
        <v>0</v>
      </c>
      <c r="N42" s="164" t="s">
        <v>16</v>
      </c>
      <c r="O42" s="163" t="s">
        <v>94</v>
      </c>
      <c r="P42" s="179">
        <v>0</v>
      </c>
      <c r="Q42" s="179">
        <v>0</v>
      </c>
      <c r="R42" s="179">
        <v>2.21</v>
      </c>
      <c r="S42" s="179">
        <f t="shared" si="3"/>
        <v>2.21</v>
      </c>
      <c r="T42" s="234" t="s">
        <v>94</v>
      </c>
      <c r="U42" s="234" t="s">
        <v>94</v>
      </c>
    </row>
    <row r="43" spans="1:21" ht="78.75">
      <c r="A43" s="30" t="s">
        <v>308</v>
      </c>
      <c r="B43" s="35" t="s">
        <v>175</v>
      </c>
      <c r="C43" s="163" t="s">
        <v>93</v>
      </c>
      <c r="D43" s="179">
        <v>3.73</v>
      </c>
      <c r="E43" s="164" t="s">
        <v>965</v>
      </c>
      <c r="F43" s="179">
        <f t="shared" si="0"/>
        <v>3.73</v>
      </c>
      <c r="G43" s="179">
        <v>0</v>
      </c>
      <c r="H43" s="179">
        <v>0</v>
      </c>
      <c r="I43" s="179">
        <v>0</v>
      </c>
      <c r="J43" s="179">
        <f t="shared" si="1"/>
        <v>3.73</v>
      </c>
      <c r="K43" s="179">
        <f t="shared" si="2"/>
        <v>3.1610169491525424</v>
      </c>
      <c r="L43" s="163" t="s">
        <v>94</v>
      </c>
      <c r="M43" s="179">
        <v>0</v>
      </c>
      <c r="N43" s="164" t="s">
        <v>16</v>
      </c>
      <c r="O43" s="163" t="s">
        <v>94</v>
      </c>
      <c r="P43" s="179">
        <v>0</v>
      </c>
      <c r="Q43" s="179">
        <v>0</v>
      </c>
      <c r="R43" s="179">
        <v>5.061</v>
      </c>
      <c r="S43" s="179">
        <f t="shared" si="3"/>
        <v>5.061</v>
      </c>
      <c r="T43" s="234" t="s">
        <v>94</v>
      </c>
      <c r="U43" s="234" t="s">
        <v>94</v>
      </c>
    </row>
    <row r="44" spans="1:21" ht="78.75">
      <c r="A44" s="30" t="s">
        <v>310</v>
      </c>
      <c r="B44" s="35" t="s">
        <v>176</v>
      </c>
      <c r="C44" s="163" t="s">
        <v>93</v>
      </c>
      <c r="D44" s="179">
        <v>0.72</v>
      </c>
      <c r="E44" s="164" t="s">
        <v>965</v>
      </c>
      <c r="F44" s="179">
        <f t="shared" si="0"/>
        <v>0.72</v>
      </c>
      <c r="G44" s="179">
        <v>0</v>
      </c>
      <c r="H44" s="179">
        <v>0</v>
      </c>
      <c r="I44" s="179">
        <v>0</v>
      </c>
      <c r="J44" s="179">
        <f t="shared" si="1"/>
        <v>0.72</v>
      </c>
      <c r="K44" s="179">
        <f t="shared" si="2"/>
        <v>0.6101694915254238</v>
      </c>
      <c r="L44" s="163" t="s">
        <v>94</v>
      </c>
      <c r="M44" s="179">
        <v>0</v>
      </c>
      <c r="N44" s="164" t="s">
        <v>16</v>
      </c>
      <c r="O44" s="163" t="s">
        <v>94</v>
      </c>
      <c r="P44" s="179">
        <v>0</v>
      </c>
      <c r="Q44" s="179">
        <v>0</v>
      </c>
      <c r="R44" s="179">
        <v>1.074</v>
      </c>
      <c r="S44" s="179">
        <f t="shared" si="3"/>
        <v>1.074</v>
      </c>
      <c r="T44" s="234" t="s">
        <v>94</v>
      </c>
      <c r="U44" s="234" t="s">
        <v>94</v>
      </c>
    </row>
    <row r="45" spans="1:21" ht="78.75">
      <c r="A45" s="30" t="s">
        <v>312</v>
      </c>
      <c r="B45" s="35" t="s">
        <v>178</v>
      </c>
      <c r="C45" s="163" t="s">
        <v>93</v>
      </c>
      <c r="D45" s="179">
        <v>0.64</v>
      </c>
      <c r="E45" s="164" t="s">
        <v>965</v>
      </c>
      <c r="F45" s="179">
        <f t="shared" si="0"/>
        <v>0.64</v>
      </c>
      <c r="G45" s="179">
        <v>0</v>
      </c>
      <c r="H45" s="179">
        <v>0</v>
      </c>
      <c r="I45" s="179">
        <v>0</v>
      </c>
      <c r="J45" s="179">
        <f t="shared" si="1"/>
        <v>0.64</v>
      </c>
      <c r="K45" s="179">
        <f t="shared" si="2"/>
        <v>0.5423728813559322</v>
      </c>
      <c r="L45" s="163" t="s">
        <v>94</v>
      </c>
      <c r="M45" s="179">
        <v>0</v>
      </c>
      <c r="N45" s="164" t="s">
        <v>16</v>
      </c>
      <c r="O45" s="163" t="s">
        <v>94</v>
      </c>
      <c r="P45" s="179">
        <v>0</v>
      </c>
      <c r="Q45" s="179">
        <v>0</v>
      </c>
      <c r="R45" s="179">
        <v>0.9590000000000001</v>
      </c>
      <c r="S45" s="179">
        <f t="shared" si="3"/>
        <v>0.9590000000000001</v>
      </c>
      <c r="T45" s="234" t="s">
        <v>94</v>
      </c>
      <c r="U45" s="234" t="s">
        <v>94</v>
      </c>
    </row>
    <row r="46" spans="1:21" ht="78.75">
      <c r="A46" s="30" t="s">
        <v>314</v>
      </c>
      <c r="B46" s="35" t="s">
        <v>180</v>
      </c>
      <c r="C46" s="163" t="s">
        <v>93</v>
      </c>
      <c r="D46" s="179">
        <v>1.57</v>
      </c>
      <c r="E46" s="164" t="s">
        <v>965</v>
      </c>
      <c r="F46" s="179">
        <f t="shared" si="0"/>
        <v>1.57</v>
      </c>
      <c r="G46" s="179">
        <v>0</v>
      </c>
      <c r="H46" s="179">
        <v>0</v>
      </c>
      <c r="I46" s="179">
        <v>0</v>
      </c>
      <c r="J46" s="179">
        <f t="shared" si="1"/>
        <v>1.57</v>
      </c>
      <c r="K46" s="179">
        <f t="shared" si="2"/>
        <v>1.3305084745762714</v>
      </c>
      <c r="L46" s="163" t="s">
        <v>94</v>
      </c>
      <c r="M46" s="179">
        <v>0</v>
      </c>
      <c r="N46" s="164" t="s">
        <v>16</v>
      </c>
      <c r="O46" s="163" t="s">
        <v>94</v>
      </c>
      <c r="P46" s="179">
        <v>0</v>
      </c>
      <c r="Q46" s="179">
        <v>0</v>
      </c>
      <c r="R46" s="179">
        <v>2.376</v>
      </c>
      <c r="S46" s="179">
        <f t="shared" si="3"/>
        <v>2.376</v>
      </c>
      <c r="T46" s="234" t="s">
        <v>94</v>
      </c>
      <c r="U46" s="234" t="s">
        <v>94</v>
      </c>
    </row>
    <row r="47" spans="1:21" ht="78.75">
      <c r="A47" s="30" t="s">
        <v>315</v>
      </c>
      <c r="B47" s="35" t="s">
        <v>182</v>
      </c>
      <c r="C47" s="163" t="s">
        <v>93</v>
      </c>
      <c r="D47" s="179">
        <v>0.78</v>
      </c>
      <c r="E47" s="164" t="s">
        <v>965</v>
      </c>
      <c r="F47" s="179">
        <f t="shared" si="0"/>
        <v>0.78</v>
      </c>
      <c r="G47" s="179">
        <v>0</v>
      </c>
      <c r="H47" s="179">
        <v>0</v>
      </c>
      <c r="I47" s="179">
        <v>0</v>
      </c>
      <c r="J47" s="179">
        <f t="shared" si="1"/>
        <v>0.78</v>
      </c>
      <c r="K47" s="179">
        <f t="shared" si="2"/>
        <v>0.6610169491525424</v>
      </c>
      <c r="L47" s="163" t="s">
        <v>94</v>
      </c>
      <c r="M47" s="179">
        <v>0</v>
      </c>
      <c r="N47" s="164" t="s">
        <v>16</v>
      </c>
      <c r="O47" s="163" t="s">
        <v>94</v>
      </c>
      <c r="P47" s="179">
        <v>0</v>
      </c>
      <c r="Q47" s="179">
        <v>0</v>
      </c>
      <c r="R47" s="179">
        <v>0.83</v>
      </c>
      <c r="S47" s="179">
        <f t="shared" si="3"/>
        <v>0.83</v>
      </c>
      <c r="T47" s="234" t="s">
        <v>94</v>
      </c>
      <c r="U47" s="234" t="s">
        <v>94</v>
      </c>
    </row>
    <row r="48" spans="1:21" ht="47.25">
      <c r="A48" s="15" t="s">
        <v>114</v>
      </c>
      <c r="B48" s="25" t="s">
        <v>115</v>
      </c>
      <c r="C48" s="163" t="s">
        <v>93</v>
      </c>
      <c r="D48" s="179">
        <v>10.7</v>
      </c>
      <c r="E48" s="164" t="s">
        <v>965</v>
      </c>
      <c r="F48" s="179">
        <f t="shared" si="0"/>
        <v>10.7</v>
      </c>
      <c r="G48" s="179">
        <v>0</v>
      </c>
      <c r="H48" s="179">
        <v>0</v>
      </c>
      <c r="I48" s="179">
        <v>0</v>
      </c>
      <c r="J48" s="179">
        <f t="shared" si="1"/>
        <v>10.7</v>
      </c>
      <c r="K48" s="179">
        <f t="shared" si="2"/>
        <v>9.067796610169491</v>
      </c>
      <c r="L48" s="163" t="s">
        <v>94</v>
      </c>
      <c r="M48" s="179">
        <v>0</v>
      </c>
      <c r="N48" s="164" t="s">
        <v>966</v>
      </c>
      <c r="O48" s="163" t="s">
        <v>94</v>
      </c>
      <c r="P48" s="179">
        <v>0</v>
      </c>
      <c r="Q48" s="179">
        <f>Q50+Q51+Q53+Q54</f>
        <v>4</v>
      </c>
      <c r="R48" s="179">
        <v>0</v>
      </c>
      <c r="S48" s="179">
        <v>0</v>
      </c>
      <c r="T48" s="234" t="s">
        <v>94</v>
      </c>
      <c r="U48" s="234" t="s">
        <v>94</v>
      </c>
    </row>
    <row r="49" spans="1:21" s="184" customFormat="1" ht="47.25">
      <c r="A49" s="34" t="s">
        <v>116</v>
      </c>
      <c r="B49" s="35" t="s">
        <v>117</v>
      </c>
      <c r="C49" s="175" t="s">
        <v>93</v>
      </c>
      <c r="D49" s="236">
        <v>2.37</v>
      </c>
      <c r="E49" s="237" t="s">
        <v>965</v>
      </c>
      <c r="F49" s="236">
        <f t="shared" si="0"/>
        <v>2.37</v>
      </c>
      <c r="G49" s="236">
        <v>0</v>
      </c>
      <c r="H49" s="236">
        <v>0</v>
      </c>
      <c r="I49" s="236">
        <v>0</v>
      </c>
      <c r="J49" s="236">
        <f t="shared" si="1"/>
        <v>2.37</v>
      </c>
      <c r="K49" s="236">
        <f t="shared" si="2"/>
        <v>2.0084745762711864</v>
      </c>
      <c r="L49" s="175" t="s">
        <v>269</v>
      </c>
      <c r="M49" s="123">
        <v>2.257</v>
      </c>
      <c r="N49" s="237" t="s">
        <v>966</v>
      </c>
      <c r="O49" s="175" t="s">
        <v>94</v>
      </c>
      <c r="P49" s="236">
        <v>0</v>
      </c>
      <c r="Q49" s="236">
        <v>0</v>
      </c>
      <c r="R49" s="236">
        <v>0</v>
      </c>
      <c r="S49" s="236">
        <v>3.061</v>
      </c>
      <c r="T49" s="172" t="s">
        <v>94</v>
      </c>
      <c r="U49" s="172" t="s">
        <v>94</v>
      </c>
    </row>
    <row r="50" spans="1:21" s="184" customFormat="1" ht="31.5">
      <c r="A50" s="34" t="s">
        <v>118</v>
      </c>
      <c r="B50" s="35" t="s">
        <v>317</v>
      </c>
      <c r="C50" s="175" t="s">
        <v>93</v>
      </c>
      <c r="D50" s="236">
        <v>1.6800000000000002</v>
      </c>
      <c r="E50" s="237" t="s">
        <v>965</v>
      </c>
      <c r="F50" s="236">
        <f t="shared" si="0"/>
        <v>1.6800000000000002</v>
      </c>
      <c r="G50" s="236">
        <v>0</v>
      </c>
      <c r="H50" s="236">
        <v>0</v>
      </c>
      <c r="I50" s="236">
        <v>0</v>
      </c>
      <c r="J50" s="236">
        <f t="shared" si="1"/>
        <v>1.6800000000000002</v>
      </c>
      <c r="K50" s="236">
        <f t="shared" si="2"/>
        <v>1.4237288135593222</v>
      </c>
      <c r="L50" s="175" t="s">
        <v>269</v>
      </c>
      <c r="M50" s="123">
        <v>1.602</v>
      </c>
      <c r="N50" s="237" t="s">
        <v>966</v>
      </c>
      <c r="O50" s="175" t="s">
        <v>94</v>
      </c>
      <c r="P50" s="236">
        <v>0</v>
      </c>
      <c r="Q50" s="236">
        <v>1.2</v>
      </c>
      <c r="R50" s="236">
        <v>0</v>
      </c>
      <c r="S50" s="236">
        <v>0</v>
      </c>
      <c r="T50" s="172" t="s">
        <v>94</v>
      </c>
      <c r="U50" s="172" t="s">
        <v>94</v>
      </c>
    </row>
    <row r="51" spans="1:21" s="184" customFormat="1" ht="31.5">
      <c r="A51" s="34" t="s">
        <v>116</v>
      </c>
      <c r="B51" s="35" t="s">
        <v>317</v>
      </c>
      <c r="C51" s="175"/>
      <c r="D51" s="236">
        <v>1.67</v>
      </c>
      <c r="E51" s="237" t="s">
        <v>965</v>
      </c>
      <c r="F51" s="236">
        <f t="shared" si="0"/>
        <v>1.67</v>
      </c>
      <c r="G51" s="236"/>
      <c r="H51" s="236"/>
      <c r="I51" s="236"/>
      <c r="J51" s="236">
        <f t="shared" si="1"/>
        <v>1.67</v>
      </c>
      <c r="K51" s="236">
        <f t="shared" si="2"/>
        <v>1.4152542372881356</v>
      </c>
      <c r="L51" s="175" t="s">
        <v>276</v>
      </c>
      <c r="M51" s="238">
        <v>1.602</v>
      </c>
      <c r="N51" s="237" t="s">
        <v>966</v>
      </c>
      <c r="O51" s="175"/>
      <c r="P51" s="236"/>
      <c r="Q51" s="236">
        <v>1.2</v>
      </c>
      <c r="R51" s="236"/>
      <c r="S51" s="236"/>
      <c r="T51" s="172"/>
      <c r="U51" s="172"/>
    </row>
    <row r="52" spans="1:21" s="184" customFormat="1" ht="47.25">
      <c r="A52" s="34" t="s">
        <v>118</v>
      </c>
      <c r="B52" s="35" t="s">
        <v>319</v>
      </c>
      <c r="C52" s="175" t="s">
        <v>93</v>
      </c>
      <c r="D52" s="236">
        <v>2.75</v>
      </c>
      <c r="E52" s="237" t="s">
        <v>965</v>
      </c>
      <c r="F52" s="236">
        <f t="shared" si="0"/>
        <v>2.75</v>
      </c>
      <c r="G52" s="236">
        <v>0</v>
      </c>
      <c r="H52" s="236">
        <v>0</v>
      </c>
      <c r="I52" s="236">
        <v>0</v>
      </c>
      <c r="J52" s="236">
        <f t="shared" si="1"/>
        <v>2.75</v>
      </c>
      <c r="K52" s="236">
        <f t="shared" si="2"/>
        <v>2.330508474576271</v>
      </c>
      <c r="L52" s="175" t="s">
        <v>283</v>
      </c>
      <c r="M52" s="238">
        <v>2.642</v>
      </c>
      <c r="N52" s="237" t="s">
        <v>966</v>
      </c>
      <c r="O52" s="175" t="s">
        <v>94</v>
      </c>
      <c r="P52" s="236">
        <v>0</v>
      </c>
      <c r="Q52" s="236">
        <v>0</v>
      </c>
      <c r="R52" s="236">
        <v>0</v>
      </c>
      <c r="S52" s="236">
        <v>2.36</v>
      </c>
      <c r="T52" s="172" t="s">
        <v>94</v>
      </c>
      <c r="U52" s="172" t="s">
        <v>94</v>
      </c>
    </row>
    <row r="53" spans="1:21" s="184" customFormat="1" ht="31.5">
      <c r="A53" s="34" t="s">
        <v>318</v>
      </c>
      <c r="B53" s="35" t="s">
        <v>477</v>
      </c>
      <c r="C53" s="175" t="s">
        <v>93</v>
      </c>
      <c r="D53" s="236">
        <v>1.11</v>
      </c>
      <c r="E53" s="237" t="s">
        <v>965</v>
      </c>
      <c r="F53" s="236">
        <f t="shared" si="0"/>
        <v>1.11</v>
      </c>
      <c r="G53" s="236">
        <v>0</v>
      </c>
      <c r="H53" s="236">
        <v>0</v>
      </c>
      <c r="I53" s="236">
        <v>0</v>
      </c>
      <c r="J53" s="236">
        <f t="shared" si="1"/>
        <v>1.11</v>
      </c>
      <c r="K53" s="236">
        <f t="shared" si="2"/>
        <v>0.9406779661016951</v>
      </c>
      <c r="L53" s="175" t="s">
        <v>283</v>
      </c>
      <c r="M53" s="238">
        <v>1.068</v>
      </c>
      <c r="N53" s="237" t="s">
        <v>966</v>
      </c>
      <c r="O53" s="175" t="s">
        <v>94</v>
      </c>
      <c r="P53" s="236">
        <v>0</v>
      </c>
      <c r="Q53" s="236">
        <v>0.8</v>
      </c>
      <c r="R53" s="236">
        <v>0</v>
      </c>
      <c r="S53" s="236">
        <v>0</v>
      </c>
      <c r="T53" s="172" t="s">
        <v>94</v>
      </c>
      <c r="U53" s="172" t="s">
        <v>94</v>
      </c>
    </row>
    <row r="54" spans="1:21" s="184" customFormat="1" ht="31.5">
      <c r="A54" s="34" t="s">
        <v>320</v>
      </c>
      <c r="B54" s="35" t="s">
        <v>477</v>
      </c>
      <c r="C54" s="175" t="s">
        <v>93</v>
      </c>
      <c r="D54" s="236">
        <v>1.11</v>
      </c>
      <c r="E54" s="237" t="s">
        <v>965</v>
      </c>
      <c r="F54" s="236">
        <f t="shared" si="0"/>
        <v>1.11</v>
      </c>
      <c r="G54" s="236">
        <v>0</v>
      </c>
      <c r="H54" s="236">
        <v>0</v>
      </c>
      <c r="I54" s="236">
        <v>0</v>
      </c>
      <c r="J54" s="236">
        <f t="shared" si="1"/>
        <v>1.11</v>
      </c>
      <c r="K54" s="236">
        <f t="shared" si="2"/>
        <v>0.9406779661016951</v>
      </c>
      <c r="L54" s="175" t="s">
        <v>272</v>
      </c>
      <c r="M54" s="238">
        <v>1.068</v>
      </c>
      <c r="N54" s="237" t="s">
        <v>966</v>
      </c>
      <c r="O54" s="175" t="s">
        <v>94</v>
      </c>
      <c r="P54" s="236">
        <v>0</v>
      </c>
      <c r="Q54" s="236">
        <v>0.8</v>
      </c>
      <c r="R54" s="236">
        <v>0</v>
      </c>
      <c r="S54" s="236">
        <v>0</v>
      </c>
      <c r="T54" s="172" t="s">
        <v>94</v>
      </c>
      <c r="U54" s="172" t="s">
        <v>94</v>
      </c>
    </row>
    <row r="55" spans="1:21" ht="47.25">
      <c r="A55" s="32" t="s">
        <v>120</v>
      </c>
      <c r="B55" s="33" t="s">
        <v>121</v>
      </c>
      <c r="C55" s="163" t="s">
        <v>93</v>
      </c>
      <c r="D55" s="179">
        <v>3.14</v>
      </c>
      <c r="E55" s="164" t="s">
        <v>94</v>
      </c>
      <c r="F55" s="179">
        <f t="shared" si="0"/>
        <v>3.14</v>
      </c>
      <c r="G55" s="179">
        <v>0</v>
      </c>
      <c r="H55" s="179">
        <v>0</v>
      </c>
      <c r="I55" s="179">
        <v>0</v>
      </c>
      <c r="J55" s="179">
        <f t="shared" si="1"/>
        <v>3.14</v>
      </c>
      <c r="K55" s="179">
        <f t="shared" si="2"/>
        <v>2.661016949152543</v>
      </c>
      <c r="L55" s="163" t="s">
        <v>269</v>
      </c>
      <c r="M55" s="179">
        <v>2.995</v>
      </c>
      <c r="N55" s="164" t="s">
        <v>932</v>
      </c>
      <c r="O55" s="163" t="s">
        <v>94</v>
      </c>
      <c r="P55" s="179">
        <v>0</v>
      </c>
      <c r="Q55" s="179">
        <v>0</v>
      </c>
      <c r="R55" s="179">
        <v>0</v>
      </c>
      <c r="S55" s="179">
        <v>0</v>
      </c>
      <c r="T55" s="234" t="s">
        <v>94</v>
      </c>
      <c r="U55" s="234" t="s">
        <v>94</v>
      </c>
    </row>
    <row r="56" spans="1:21" ht="47.25">
      <c r="A56" s="34" t="s">
        <v>122</v>
      </c>
      <c r="B56" s="35" t="s">
        <v>123</v>
      </c>
      <c r="C56" s="163" t="s">
        <v>93</v>
      </c>
      <c r="D56" s="179">
        <v>3.14</v>
      </c>
      <c r="E56" s="164" t="s">
        <v>94</v>
      </c>
      <c r="F56" s="179">
        <f t="shared" si="0"/>
        <v>3.14</v>
      </c>
      <c r="G56" s="179">
        <v>0</v>
      </c>
      <c r="H56" s="179">
        <v>0</v>
      </c>
      <c r="I56" s="179">
        <v>0</v>
      </c>
      <c r="J56" s="179">
        <f t="shared" si="1"/>
        <v>3.14</v>
      </c>
      <c r="K56" s="179">
        <f t="shared" si="2"/>
        <v>2.661016949152543</v>
      </c>
      <c r="L56" s="163" t="s">
        <v>269</v>
      </c>
      <c r="M56" s="179">
        <v>2.995</v>
      </c>
      <c r="N56" s="164" t="s">
        <v>932</v>
      </c>
      <c r="O56" s="163" t="s">
        <v>94</v>
      </c>
      <c r="P56" s="179">
        <v>0</v>
      </c>
      <c r="Q56" s="179">
        <v>0</v>
      </c>
      <c r="R56" s="179">
        <v>0</v>
      </c>
      <c r="S56" s="179">
        <v>0</v>
      </c>
      <c r="T56" s="234" t="s">
        <v>475</v>
      </c>
      <c r="U56" s="234" t="s">
        <v>475</v>
      </c>
    </row>
    <row r="57" spans="1:2" ht="15.75">
      <c r="A57" s="30"/>
      <c r="B57" s="31"/>
    </row>
    <row r="58" spans="1:2" ht="15.75">
      <c r="A58" s="30"/>
      <c r="B58" s="31"/>
    </row>
  </sheetData>
  <sheetProtection selectLockedCells="1" selectUnlockedCells="1"/>
  <autoFilter ref="A14:U14"/>
  <mergeCells count="22">
    <mergeCell ref="N11:N13"/>
    <mergeCell ref="O11:O13"/>
    <mergeCell ref="P11:U11"/>
    <mergeCell ref="P12:Q12"/>
    <mergeCell ref="R12:S12"/>
    <mergeCell ref="T12:U12"/>
    <mergeCell ref="A9:U9"/>
    <mergeCell ref="A10:T10"/>
    <mergeCell ref="A11:A13"/>
    <mergeCell ref="B11:B13"/>
    <mergeCell ref="C11:C13"/>
    <mergeCell ref="D11:D13"/>
    <mergeCell ref="E11:E13"/>
    <mergeCell ref="F11:J12"/>
    <mergeCell ref="K11:K13"/>
    <mergeCell ref="L11:M12"/>
    <mergeCell ref="S1:U1"/>
    <mergeCell ref="S2:U2"/>
    <mergeCell ref="S3:U3"/>
    <mergeCell ref="A4:U4"/>
    <mergeCell ref="A6:U6"/>
    <mergeCell ref="A7:U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3"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O79"/>
  <sheetViews>
    <sheetView showGridLines="0" view="pageBreakPreview" zoomScale="90" zoomScaleNormal="85" zoomScaleSheetLayoutView="90" zoomScalePageLayoutView="0" workbookViewId="0" topLeftCell="A13">
      <selection activeCell="F17" sqref="F17"/>
    </sheetView>
  </sheetViews>
  <sheetFormatPr defaultColWidth="9.140625" defaultRowHeight="12.75"/>
  <cols>
    <col min="1" max="1" width="12.00390625" style="239" customWidth="1"/>
    <col min="2" max="2" width="43.00390625" style="156" customWidth="1"/>
    <col min="3" max="3" width="28.140625" style="156" customWidth="1"/>
    <col min="4" max="4" width="21.7109375" style="156" customWidth="1"/>
    <col min="5" max="5" width="10.7109375" style="156" customWidth="1"/>
    <col min="6" max="6" width="13.7109375" style="156" customWidth="1"/>
    <col min="7" max="7" width="9.140625" style="156" customWidth="1"/>
    <col min="8" max="10" width="10.421875" style="156" customWidth="1"/>
    <col min="11" max="16384" width="9.140625" style="156" customWidth="1"/>
  </cols>
  <sheetData>
    <row r="1" ht="18.75">
      <c r="J1" s="169" t="s">
        <v>967</v>
      </c>
    </row>
    <row r="2" ht="18.75">
      <c r="J2" s="113" t="s">
        <v>1</v>
      </c>
    </row>
    <row r="3" ht="18.75">
      <c r="J3" s="113" t="s">
        <v>2</v>
      </c>
    </row>
    <row r="4" ht="18.75">
      <c r="F4" s="113"/>
    </row>
    <row r="5" spans="1:10" ht="15.75" customHeight="1">
      <c r="A5" s="475" t="s">
        <v>968</v>
      </c>
      <c r="B5" s="475"/>
      <c r="C5" s="475"/>
      <c r="D5" s="475"/>
      <c r="E5" s="475"/>
      <c r="F5" s="475"/>
      <c r="G5" s="475"/>
      <c r="H5" s="475"/>
      <c r="I5" s="475"/>
      <c r="J5" s="475"/>
    </row>
    <row r="6" spans="1:6" ht="15.75">
      <c r="A6" s="240"/>
      <c r="B6" s="241"/>
      <c r="C6" s="241"/>
      <c r="D6" s="241"/>
      <c r="E6" s="241"/>
      <c r="F6" s="241"/>
    </row>
    <row r="7" spans="1:15" ht="15.75">
      <c r="A7" s="442" t="s">
        <v>5</v>
      </c>
      <c r="B7" s="442"/>
      <c r="C7" s="442"/>
      <c r="D7" s="442"/>
      <c r="E7" s="442"/>
      <c r="F7" s="442"/>
      <c r="G7" s="442"/>
      <c r="H7" s="442"/>
      <c r="I7" s="442"/>
      <c r="J7" s="442"/>
      <c r="K7" s="158"/>
      <c r="L7" s="158"/>
      <c r="M7" s="158"/>
      <c r="N7" s="242"/>
      <c r="O7" s="157"/>
    </row>
    <row r="8" spans="1:15" ht="15.75">
      <c r="A8" s="405" t="s">
        <v>6</v>
      </c>
      <c r="B8" s="405"/>
      <c r="C8" s="405"/>
      <c r="D8" s="405"/>
      <c r="E8" s="405"/>
      <c r="F8" s="405"/>
      <c r="G8" s="405"/>
      <c r="H8" s="405"/>
      <c r="I8" s="405"/>
      <c r="J8" s="405"/>
      <c r="K8" s="130"/>
      <c r="L8" s="130"/>
      <c r="M8" s="130"/>
      <c r="N8" s="242"/>
      <c r="O8" s="157"/>
    </row>
    <row r="9" spans="1:15" ht="15.75">
      <c r="A9" s="405"/>
      <c r="B9" s="405"/>
      <c r="C9" s="405"/>
      <c r="D9" s="405"/>
      <c r="E9" s="405"/>
      <c r="F9" s="405"/>
      <c r="G9" s="131"/>
      <c r="H9" s="131"/>
      <c r="I9" s="131"/>
      <c r="J9" s="131"/>
      <c r="K9" s="131"/>
      <c r="L9" s="131"/>
      <c r="M9" s="131"/>
      <c r="N9" s="242"/>
      <c r="O9" s="157"/>
    </row>
    <row r="10" spans="1:10" ht="15.75">
      <c r="A10" s="465" t="s">
        <v>7</v>
      </c>
      <c r="B10" s="465"/>
      <c r="C10" s="465"/>
      <c r="D10" s="465"/>
      <c r="E10" s="465"/>
      <c r="F10" s="465"/>
      <c r="G10" s="465"/>
      <c r="H10" s="465"/>
      <c r="I10" s="465"/>
      <c r="J10" s="465"/>
    </row>
    <row r="11" spans="2:4" s="243" customFormat="1" ht="15">
      <c r="B11" s="156"/>
      <c r="C11" s="156"/>
      <c r="D11" s="156"/>
    </row>
    <row r="12" spans="1:10" s="246" customFormat="1" ht="34.5" customHeight="1">
      <c r="A12" s="476" t="s">
        <v>731</v>
      </c>
      <c r="B12" s="477" t="s">
        <v>969</v>
      </c>
      <c r="C12" s="477" t="s">
        <v>970</v>
      </c>
      <c r="D12" s="477" t="s">
        <v>971</v>
      </c>
      <c r="E12" s="477"/>
      <c r="F12" s="477"/>
      <c r="G12" s="477"/>
      <c r="H12" s="477"/>
      <c r="I12" s="477"/>
      <c r="J12" s="477"/>
    </row>
    <row r="13" spans="1:10" s="243" customFormat="1" ht="34.5" customHeight="1">
      <c r="A13" s="476"/>
      <c r="B13" s="477"/>
      <c r="C13" s="477"/>
      <c r="D13" s="477"/>
      <c r="E13" s="245" t="s">
        <v>972</v>
      </c>
      <c r="F13" s="245" t="s">
        <v>337</v>
      </c>
      <c r="G13" s="245" t="s">
        <v>338</v>
      </c>
      <c r="H13" s="245" t="s">
        <v>339</v>
      </c>
      <c r="I13" s="245" t="s">
        <v>340</v>
      </c>
      <c r="J13" s="245" t="s">
        <v>341</v>
      </c>
    </row>
    <row r="14" spans="1:10" s="243" customFormat="1" ht="15.75" customHeight="1">
      <c r="A14" s="244">
        <v>1</v>
      </c>
      <c r="B14" s="245">
        <v>2</v>
      </c>
      <c r="C14" s="244">
        <v>3</v>
      </c>
      <c r="D14" s="245">
        <v>4</v>
      </c>
      <c r="E14" s="247" t="s">
        <v>66</v>
      </c>
      <c r="F14" s="248" t="s">
        <v>67</v>
      </c>
      <c r="G14" s="247" t="s">
        <v>68</v>
      </c>
      <c r="H14" s="248" t="s">
        <v>69</v>
      </c>
      <c r="I14" s="247" t="s">
        <v>70</v>
      </c>
      <c r="J14" s="248" t="s">
        <v>71</v>
      </c>
    </row>
    <row r="15" spans="1:10" s="157" customFormat="1" ht="150">
      <c r="A15" s="249">
        <v>1</v>
      </c>
      <c r="B15" s="250" t="s">
        <v>973</v>
      </c>
      <c r="C15" s="251" t="s">
        <v>974</v>
      </c>
      <c r="D15" s="245" t="s">
        <v>975</v>
      </c>
      <c r="E15" s="252">
        <v>104.58</v>
      </c>
      <c r="F15" s="252">
        <v>105</v>
      </c>
      <c r="G15" s="252">
        <v>104.7</v>
      </c>
      <c r="H15" s="252">
        <v>103.9</v>
      </c>
      <c r="I15" s="252">
        <v>104</v>
      </c>
      <c r="J15" s="252">
        <v>103.4</v>
      </c>
    </row>
    <row r="16" spans="1:10" s="157" customFormat="1" ht="165">
      <c r="A16" s="249">
        <v>2</v>
      </c>
      <c r="B16" s="250" t="s">
        <v>973</v>
      </c>
      <c r="C16" s="251" t="s">
        <v>976</v>
      </c>
      <c r="D16" s="245" t="s">
        <v>977</v>
      </c>
      <c r="E16" s="252">
        <v>106.5</v>
      </c>
      <c r="F16" s="252">
        <v>106.2</v>
      </c>
      <c r="G16" s="252">
        <v>104.7</v>
      </c>
      <c r="H16" s="252">
        <v>103.9</v>
      </c>
      <c r="I16" s="252">
        <v>104</v>
      </c>
      <c r="J16" s="252">
        <v>103.4</v>
      </c>
    </row>
    <row r="17" spans="1:10" s="157" customFormat="1" ht="180">
      <c r="A17" s="249">
        <v>3</v>
      </c>
      <c r="B17" s="250" t="s">
        <v>973</v>
      </c>
      <c r="C17" s="251" t="s">
        <v>978</v>
      </c>
      <c r="D17" s="245" t="s">
        <v>979</v>
      </c>
      <c r="E17" s="252">
        <v>105.70254598631249</v>
      </c>
      <c r="F17" s="252">
        <v>105.46031667086334</v>
      </c>
      <c r="G17" s="245">
        <v>104.7</v>
      </c>
      <c r="H17" s="245">
        <v>103.9</v>
      </c>
      <c r="I17" s="245">
        <v>104</v>
      </c>
      <c r="J17" s="245">
        <v>103.4</v>
      </c>
    </row>
    <row r="18" spans="1:10" s="157" customFormat="1" ht="150">
      <c r="A18" s="253">
        <v>4</v>
      </c>
      <c r="B18" s="254" t="s">
        <v>973</v>
      </c>
      <c r="C18" s="251" t="s">
        <v>980</v>
      </c>
      <c r="D18" s="245" t="s">
        <v>981</v>
      </c>
      <c r="E18" s="252">
        <v>105.04380984686162</v>
      </c>
      <c r="F18" s="252">
        <v>104.5318953014473</v>
      </c>
      <c r="G18" s="252">
        <v>104.16560516944568</v>
      </c>
      <c r="H18" s="245">
        <v>103.9</v>
      </c>
      <c r="I18" s="245">
        <v>104</v>
      </c>
      <c r="J18" s="245">
        <v>103.4</v>
      </c>
    </row>
    <row r="19" spans="1:7" s="157" customFormat="1" ht="48.75" customHeight="1">
      <c r="A19" s="174"/>
      <c r="B19" s="255"/>
      <c r="C19" s="255"/>
      <c r="D19" s="255"/>
      <c r="E19" s="256"/>
      <c r="F19" s="239"/>
      <c r="G19" s="156"/>
    </row>
    <row r="20" s="157" customFormat="1" ht="15">
      <c r="A20" s="174"/>
    </row>
    <row r="21" s="157" customFormat="1" ht="15">
      <c r="A21" s="174"/>
    </row>
    <row r="22" spans="1:7" s="157" customFormat="1" ht="51.75" customHeight="1">
      <c r="A22" s="174"/>
      <c r="E22" s="257"/>
      <c r="F22" s="258"/>
      <c r="G22" s="258"/>
    </row>
    <row r="23" spans="1:7" s="157" customFormat="1" ht="31.5" customHeight="1">
      <c r="A23" s="174"/>
      <c r="E23" s="257"/>
      <c r="F23" s="259"/>
      <c r="G23" s="259"/>
    </row>
    <row r="24" spans="1:7" s="157" customFormat="1" ht="49.5" customHeight="1">
      <c r="A24" s="174"/>
      <c r="E24" s="260"/>
      <c r="F24" s="261"/>
      <c r="G24" s="262"/>
    </row>
    <row r="25" spans="1:7" s="157" customFormat="1" ht="49.5" customHeight="1">
      <c r="A25" s="174"/>
      <c r="B25" s="263"/>
      <c r="C25" s="263"/>
      <c r="D25" s="263"/>
      <c r="E25" s="134"/>
      <c r="F25" s="261"/>
      <c r="G25" s="262"/>
    </row>
    <row r="26" spans="1:7" s="157" customFormat="1" ht="29.25" customHeight="1">
      <c r="A26" s="174"/>
      <c r="B26" s="264"/>
      <c r="C26" s="264"/>
      <c r="D26" s="264"/>
      <c r="E26" s="134"/>
      <c r="F26" s="261"/>
      <c r="G26" s="262"/>
    </row>
    <row r="27" spans="5:7" ht="15.75">
      <c r="E27" s="134"/>
      <c r="F27" s="261"/>
      <c r="G27" s="262"/>
    </row>
    <row r="28" spans="5:7" ht="15.75" customHeight="1">
      <c r="E28" s="263"/>
      <c r="F28" s="261"/>
      <c r="G28" s="262"/>
    </row>
    <row r="29" spans="5:7" ht="43.5" customHeight="1">
      <c r="E29" s="263"/>
      <c r="F29" s="261"/>
      <c r="G29" s="262"/>
    </row>
    <row r="30" spans="5:7" ht="15.75" customHeight="1">
      <c r="E30" s="263"/>
      <c r="F30" s="261"/>
      <c r="G30" s="262"/>
    </row>
    <row r="31" spans="5:7" ht="45" customHeight="1">
      <c r="E31" s="263"/>
      <c r="F31" s="261"/>
      <c r="G31" s="262"/>
    </row>
    <row r="32" spans="5:7" ht="46.5" customHeight="1">
      <c r="E32" s="263"/>
      <c r="F32" s="261"/>
      <c r="G32" s="262"/>
    </row>
    <row r="33" spans="5:7" ht="52.5" customHeight="1">
      <c r="E33" s="263"/>
      <c r="F33" s="261"/>
      <c r="G33" s="262"/>
    </row>
    <row r="34" spans="5:7" ht="30" customHeight="1">
      <c r="E34" s="263"/>
      <c r="F34" s="261"/>
      <c r="G34" s="262"/>
    </row>
    <row r="35" spans="5:7" ht="15.75" customHeight="1">
      <c r="E35" s="263"/>
      <c r="F35" s="261"/>
      <c r="G35" s="262"/>
    </row>
    <row r="36" spans="5:7" ht="15.75" customHeight="1">
      <c r="E36" s="263"/>
      <c r="F36" s="261"/>
      <c r="G36" s="262"/>
    </row>
    <row r="37" spans="5:7" ht="15.75" customHeight="1">
      <c r="E37" s="263"/>
      <c r="F37" s="261"/>
      <c r="G37" s="262"/>
    </row>
    <row r="38" spans="5:7" ht="15.75" customHeight="1">
      <c r="E38" s="263"/>
      <c r="F38" s="261"/>
      <c r="G38" s="262"/>
    </row>
    <row r="39" spans="5:7" ht="42.75" customHeight="1">
      <c r="E39" s="263"/>
      <c r="F39" s="261"/>
      <c r="G39" s="262"/>
    </row>
    <row r="40" spans="5:7" ht="43.5" customHeight="1">
      <c r="E40" s="263"/>
      <c r="F40" s="261"/>
      <c r="G40" s="262"/>
    </row>
    <row r="41" spans="5:7" ht="54" customHeight="1">
      <c r="E41" s="263"/>
      <c r="F41" s="261"/>
      <c r="G41" s="262"/>
    </row>
    <row r="42" spans="5:7" ht="15.75" customHeight="1">
      <c r="E42" s="263"/>
      <c r="F42" s="261"/>
      <c r="G42" s="262"/>
    </row>
    <row r="43" spans="5:7" ht="50.25" customHeight="1">
      <c r="E43" s="263"/>
      <c r="F43" s="261"/>
      <c r="G43" s="262"/>
    </row>
    <row r="44" spans="5:7" ht="34.5" customHeight="1">
      <c r="E44" s="263"/>
      <c r="F44" s="261"/>
      <c r="G44" s="262"/>
    </row>
    <row r="45" spans="5:7" ht="15.75" customHeight="1">
      <c r="E45" s="263"/>
      <c r="F45" s="261"/>
      <c r="G45" s="262"/>
    </row>
    <row r="46" spans="5:7" ht="15.75" customHeight="1">
      <c r="E46" s="134"/>
      <c r="F46" s="261"/>
      <c r="G46" s="262"/>
    </row>
    <row r="47" spans="5:7" ht="35.25" customHeight="1">
      <c r="E47" s="134"/>
      <c r="F47" s="261"/>
      <c r="G47" s="262"/>
    </row>
    <row r="48" spans="5:7" ht="45" customHeight="1">
      <c r="E48" s="134"/>
      <c r="F48" s="261"/>
      <c r="G48" s="262"/>
    </row>
    <row r="49" spans="5:7" ht="78.75" customHeight="1">
      <c r="E49" s="134"/>
      <c r="F49" s="261"/>
      <c r="G49" s="262"/>
    </row>
    <row r="50" spans="5:7" ht="45.75" customHeight="1">
      <c r="E50" s="134"/>
      <c r="F50" s="261"/>
      <c r="G50" s="262"/>
    </row>
    <row r="51" s="157" customFormat="1" ht="102" customHeight="1">
      <c r="A51" s="174"/>
    </row>
    <row r="52" s="157" customFormat="1" ht="54.75" customHeight="1">
      <c r="A52" s="174"/>
    </row>
    <row r="53" s="157" customFormat="1" ht="15">
      <c r="A53" s="174"/>
    </row>
    <row r="54" s="157" customFormat="1" ht="15">
      <c r="A54" s="174"/>
    </row>
    <row r="55" spans="5:7" ht="38.25" customHeight="1">
      <c r="E55" s="134"/>
      <c r="F55" s="261"/>
      <c r="G55" s="262"/>
    </row>
    <row r="56" spans="5:7" ht="15.75" customHeight="1">
      <c r="E56" s="134"/>
      <c r="F56" s="261"/>
      <c r="G56" s="262"/>
    </row>
    <row r="57" spans="5:7" ht="15.75" customHeight="1">
      <c r="E57" s="134"/>
      <c r="F57" s="261"/>
      <c r="G57" s="262"/>
    </row>
    <row r="58" spans="5:7" ht="15.75" customHeight="1">
      <c r="E58" s="134"/>
      <c r="F58" s="261"/>
      <c r="G58" s="262"/>
    </row>
    <row r="59" spans="5:7" ht="102" customHeight="1">
      <c r="E59" s="134"/>
      <c r="F59" s="261"/>
      <c r="G59" s="262"/>
    </row>
    <row r="60" spans="5:7" ht="57.75" customHeight="1">
      <c r="E60" s="134"/>
      <c r="F60" s="261"/>
      <c r="G60" s="262"/>
    </row>
    <row r="61" spans="5:7" ht="48" customHeight="1">
      <c r="E61" s="134"/>
      <c r="F61" s="261"/>
      <c r="G61" s="262"/>
    </row>
    <row r="62" spans="5:7" ht="15.75" customHeight="1">
      <c r="E62" s="134"/>
      <c r="F62" s="261"/>
      <c r="G62" s="262"/>
    </row>
    <row r="63" spans="5:7" ht="30.75" customHeight="1">
      <c r="E63" s="134"/>
      <c r="F63" s="261"/>
      <c r="G63" s="262"/>
    </row>
    <row r="64" spans="5:7" ht="15.75" customHeight="1">
      <c r="E64" s="134"/>
      <c r="F64" s="261"/>
      <c r="G64" s="262"/>
    </row>
    <row r="65" spans="5:7" ht="15.75" customHeight="1">
      <c r="E65" s="134"/>
      <c r="F65" s="261"/>
      <c r="G65" s="262"/>
    </row>
    <row r="66" spans="5:7" ht="15.75" customHeight="1">
      <c r="E66" s="134"/>
      <c r="F66" s="261"/>
      <c r="G66" s="262"/>
    </row>
    <row r="67" spans="5:7" ht="15.75" customHeight="1">
      <c r="E67" s="134"/>
      <c r="F67" s="261"/>
      <c r="G67" s="262"/>
    </row>
    <row r="68" spans="5:7" ht="15.75" customHeight="1">
      <c r="E68" s="134"/>
      <c r="F68" s="261"/>
      <c r="G68" s="262"/>
    </row>
    <row r="69" spans="5:7" ht="15.75" customHeight="1">
      <c r="E69" s="134"/>
      <c r="F69" s="261"/>
      <c r="G69" s="262"/>
    </row>
    <row r="70" spans="5:7" ht="15.75" customHeight="1">
      <c r="E70" s="134"/>
      <c r="F70" s="261"/>
      <c r="G70" s="262"/>
    </row>
    <row r="71" spans="5:7" ht="15.75" customHeight="1">
      <c r="E71" s="134"/>
      <c r="F71" s="261"/>
      <c r="G71" s="262"/>
    </row>
    <row r="72" spans="5:7" ht="15.75" customHeight="1">
      <c r="E72" s="134"/>
      <c r="F72" s="261"/>
      <c r="G72" s="262"/>
    </row>
    <row r="73" spans="5:7" ht="15.75" customHeight="1">
      <c r="E73" s="134"/>
      <c r="F73" s="261"/>
      <c r="G73" s="262"/>
    </row>
    <row r="74" spans="5:7" ht="15.75" customHeight="1">
      <c r="E74" s="134"/>
      <c r="F74" s="261"/>
      <c r="G74" s="262"/>
    </row>
    <row r="75" s="157" customFormat="1" ht="15.75" customHeight="1">
      <c r="A75" s="174"/>
    </row>
    <row r="76" spans="5:7" ht="15.75">
      <c r="E76" s="134"/>
      <c r="F76" s="261"/>
      <c r="G76" s="262"/>
    </row>
    <row r="77" spans="5:7" ht="45" customHeight="1">
      <c r="E77" s="265"/>
      <c r="F77" s="266"/>
      <c r="G77" s="266"/>
    </row>
    <row r="78" spans="2:7" ht="15">
      <c r="B78" s="184"/>
      <c r="C78" s="184"/>
      <c r="D78" s="184"/>
      <c r="E78" s="265"/>
      <c r="F78" s="266"/>
      <c r="G78" s="266"/>
    </row>
    <row r="79" spans="2:7" s="239" customFormat="1" ht="19.5" customHeight="1">
      <c r="B79" s="156"/>
      <c r="C79" s="156"/>
      <c r="D79" s="156"/>
      <c r="E79" s="156"/>
      <c r="F79" s="156"/>
      <c r="G79" s="156"/>
    </row>
    <row r="84" s="239" customFormat="1" ht="15"/>
  </sheetData>
  <sheetProtection selectLockedCells="1" selectUnlockedCells="1"/>
  <mergeCells count="10">
    <mergeCell ref="A5:J5"/>
    <mergeCell ref="A7:J7"/>
    <mergeCell ref="A8:J8"/>
    <mergeCell ref="A9:F9"/>
    <mergeCell ref="A10:J10"/>
    <mergeCell ref="A12:A13"/>
    <mergeCell ref="B12:B13"/>
    <mergeCell ref="C12:C13"/>
    <mergeCell ref="D12:D13"/>
    <mergeCell ref="E12:J12"/>
  </mergeCells>
  <printOptions/>
  <pageMargins left="0.7083333333333334" right="0.7083333333333334" top="0.7479166666666667" bottom="0.7479166666666667" header="0.5118055555555555" footer="0.5118055555555555"/>
  <pageSetup fitToHeight="1" fitToWidth="1" horizontalDpi="300" verticalDpi="300" orientation="portrait" paperSize="9" scale="52"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H26"/>
  <sheetViews>
    <sheetView showGridLines="0" view="pageBreakPreview" zoomScale="70" zoomScaleSheetLayoutView="70" zoomScalePageLayoutView="0" workbookViewId="0" topLeftCell="A1">
      <selection activeCell="M39" sqref="M39"/>
    </sheetView>
  </sheetViews>
  <sheetFormatPr defaultColWidth="9.140625" defaultRowHeight="12.75"/>
  <cols>
    <col min="1" max="1" width="20.28125" style="267" customWidth="1"/>
    <col min="2" max="2" width="43.28125" style="267" customWidth="1"/>
    <col min="3" max="3" width="31.7109375" style="267" customWidth="1"/>
    <col min="4" max="8" width="18.00390625" style="267" customWidth="1"/>
    <col min="9" max="16384" width="9.140625" style="267" customWidth="1"/>
  </cols>
  <sheetData>
    <row r="1" ht="18.75">
      <c r="H1" s="268" t="s">
        <v>982</v>
      </c>
    </row>
    <row r="2" ht="18.75">
      <c r="H2" s="268" t="s">
        <v>1</v>
      </c>
    </row>
    <row r="3" ht="18.75">
      <c r="H3" s="268" t="s">
        <v>2</v>
      </c>
    </row>
    <row r="4" spans="1:8" ht="18.75">
      <c r="A4" s="481" t="s">
        <v>983</v>
      </c>
      <c r="B4" s="481"/>
      <c r="C4" s="481"/>
      <c r="D4" s="481"/>
      <c r="E4" s="481"/>
      <c r="F4" s="481"/>
      <c r="G4" s="481"/>
      <c r="H4" s="481"/>
    </row>
    <row r="5" spans="1:8" ht="15.75">
      <c r="A5" s="269"/>
      <c r="B5" s="269"/>
      <c r="C5" s="269"/>
      <c r="D5" s="269"/>
      <c r="E5" s="269"/>
      <c r="F5" s="269"/>
      <c r="G5" s="269"/>
      <c r="H5" s="269"/>
    </row>
    <row r="6" spans="1:8" ht="18.75">
      <c r="A6" s="404" t="s">
        <v>5</v>
      </c>
      <c r="B6" s="404"/>
      <c r="C6" s="404"/>
      <c r="D6" s="404"/>
      <c r="E6" s="404"/>
      <c r="F6" s="404"/>
      <c r="G6" s="404"/>
      <c r="H6" s="404"/>
    </row>
    <row r="7" spans="1:8" ht="18.75">
      <c r="A7" s="482" t="s">
        <v>6</v>
      </c>
      <c r="B7" s="482"/>
      <c r="C7" s="482"/>
      <c r="D7" s="482"/>
      <c r="E7" s="482"/>
      <c r="F7" s="482"/>
      <c r="G7" s="482"/>
      <c r="H7" s="482"/>
    </row>
    <row r="8" spans="1:8" ht="15.75">
      <c r="A8" s="270"/>
      <c r="B8" s="271"/>
      <c r="C8" s="271"/>
      <c r="D8" s="271"/>
      <c r="E8" s="271"/>
      <c r="F8" s="271"/>
      <c r="G8" s="271"/>
      <c r="H8" s="271"/>
    </row>
    <row r="9" spans="1:8" ht="18.75" customHeight="1">
      <c r="A9" s="483" t="s">
        <v>7</v>
      </c>
      <c r="B9" s="483"/>
      <c r="C9" s="483"/>
      <c r="D9" s="483"/>
      <c r="E9" s="483"/>
      <c r="F9" s="483"/>
      <c r="G9" s="483"/>
      <c r="H9" s="483"/>
    </row>
    <row r="10" spans="1:8" ht="18.75">
      <c r="A10" s="272"/>
      <c r="B10" s="272"/>
      <c r="C10" s="272"/>
      <c r="D10" s="272"/>
      <c r="E10" s="272"/>
      <c r="F10" s="272"/>
      <c r="G10" s="272"/>
      <c r="H10" s="272"/>
    </row>
    <row r="11" spans="1:8" ht="18" customHeight="1">
      <c r="A11" s="481" t="s">
        <v>984</v>
      </c>
      <c r="B11" s="481"/>
      <c r="C11" s="481"/>
      <c r="D11" s="481"/>
      <c r="E11" s="481"/>
      <c r="F11" s="481"/>
      <c r="G11" s="481"/>
      <c r="H11" s="481"/>
    </row>
    <row r="12" spans="1:8" ht="13.5" customHeight="1">
      <c r="A12" s="273"/>
      <c r="B12" s="273"/>
      <c r="C12" s="273"/>
      <c r="D12" s="273"/>
      <c r="E12" s="273"/>
      <c r="F12" s="273"/>
      <c r="G12" s="273"/>
      <c r="H12" s="273"/>
    </row>
    <row r="13" spans="1:8" ht="15.75" customHeight="1">
      <c r="A13" s="484" t="s">
        <v>985</v>
      </c>
      <c r="B13" s="478" t="s">
        <v>986</v>
      </c>
      <c r="C13" s="478" t="s">
        <v>987</v>
      </c>
      <c r="D13" s="478" t="s">
        <v>988</v>
      </c>
      <c r="E13" s="478"/>
      <c r="F13" s="478"/>
      <c r="G13" s="478"/>
      <c r="H13" s="478"/>
    </row>
    <row r="14" spans="1:8" ht="15.75">
      <c r="A14" s="484"/>
      <c r="B14" s="478"/>
      <c r="C14" s="478"/>
      <c r="D14" s="275" t="s">
        <v>972</v>
      </c>
      <c r="E14" s="275" t="s">
        <v>337</v>
      </c>
      <c r="F14" s="275" t="s">
        <v>338</v>
      </c>
      <c r="G14" s="275" t="s">
        <v>339</v>
      </c>
      <c r="H14" s="275" t="s">
        <v>340</v>
      </c>
    </row>
    <row r="15" spans="1:8" ht="15.75">
      <c r="A15" s="274">
        <v>1</v>
      </c>
      <c r="B15" s="275">
        <v>2</v>
      </c>
      <c r="C15" s="274">
        <v>3</v>
      </c>
      <c r="D15" s="275">
        <v>4</v>
      </c>
      <c r="E15" s="274">
        <v>5</v>
      </c>
      <c r="F15" s="275">
        <v>6</v>
      </c>
      <c r="G15" s="274">
        <v>7</v>
      </c>
      <c r="H15" s="275">
        <v>8</v>
      </c>
    </row>
    <row r="16" spans="1:8" ht="50.25">
      <c r="A16" s="276">
        <v>1</v>
      </c>
      <c r="B16" s="198" t="s">
        <v>989</v>
      </c>
      <c r="C16" s="277"/>
      <c r="D16" s="278"/>
      <c r="E16" s="278"/>
      <c r="F16" s="278"/>
      <c r="G16" s="278"/>
      <c r="H16" s="278"/>
    </row>
    <row r="17" spans="1:8" ht="15.75">
      <c r="A17" s="276"/>
      <c r="B17" s="198" t="s">
        <v>101</v>
      </c>
      <c r="C17" s="277"/>
      <c r="D17" s="278">
        <v>0.0093</v>
      </c>
      <c r="E17" s="278">
        <v>0.0092</v>
      </c>
      <c r="F17" s="278">
        <v>0.009000000000000001</v>
      </c>
      <c r="G17" s="278">
        <v>0.0089</v>
      </c>
      <c r="H17" s="278">
        <v>0.0089</v>
      </c>
    </row>
    <row r="18" spans="1:8" ht="50.25">
      <c r="A18" s="279">
        <v>2</v>
      </c>
      <c r="B18" s="198" t="s">
        <v>990</v>
      </c>
      <c r="C18" s="277"/>
      <c r="D18" s="280"/>
      <c r="E18" s="280"/>
      <c r="F18" s="280"/>
      <c r="G18" s="280"/>
      <c r="H18" s="280"/>
    </row>
    <row r="19" spans="1:8" ht="15.75">
      <c r="A19" s="279"/>
      <c r="B19" s="198" t="s">
        <v>101</v>
      </c>
      <c r="C19" s="277"/>
      <c r="D19" s="278">
        <v>1</v>
      </c>
      <c r="E19" s="278">
        <v>1</v>
      </c>
      <c r="F19" s="278">
        <v>1</v>
      </c>
      <c r="G19" s="278">
        <v>1</v>
      </c>
      <c r="H19" s="278">
        <v>1</v>
      </c>
    </row>
    <row r="20" spans="1:8" ht="66">
      <c r="A20" s="281">
        <v>3</v>
      </c>
      <c r="B20" s="198" t="s">
        <v>991</v>
      </c>
      <c r="C20" s="277"/>
      <c r="D20" s="278"/>
      <c r="E20" s="278"/>
      <c r="F20" s="278"/>
      <c r="G20" s="278"/>
      <c r="H20" s="278"/>
    </row>
    <row r="21" spans="1:8" ht="15.75">
      <c r="A21" s="279"/>
      <c r="B21" s="198" t="s">
        <v>101</v>
      </c>
      <c r="C21" s="277"/>
      <c r="D21" s="278">
        <v>0.8974999999999999</v>
      </c>
      <c r="E21" s="278">
        <v>0.8974999999999999</v>
      </c>
      <c r="F21" s="278">
        <v>0.8974999999999999</v>
      </c>
      <c r="G21" s="278">
        <v>0.8974999999999999</v>
      </c>
      <c r="H21" s="278">
        <v>0.8974999999999999</v>
      </c>
    </row>
    <row r="23" spans="2:8" ht="15.75">
      <c r="B23" s="40"/>
      <c r="C23" s="40"/>
      <c r="D23" s="40"/>
      <c r="E23" s="40"/>
      <c r="F23" s="40"/>
      <c r="G23" s="40"/>
      <c r="H23" s="40"/>
    </row>
    <row r="24" spans="2:8" ht="15.75">
      <c r="B24" s="40"/>
      <c r="C24" s="40"/>
      <c r="D24" s="40"/>
      <c r="E24" s="40"/>
      <c r="F24" s="40"/>
      <c r="G24" s="40"/>
      <c r="H24" s="40"/>
    </row>
    <row r="25" spans="2:8" ht="15.75" customHeight="1">
      <c r="B25" s="479"/>
      <c r="C25" s="479"/>
      <c r="D25" s="479"/>
      <c r="E25" s="479"/>
      <c r="F25" s="479"/>
      <c r="G25" s="479"/>
      <c r="H25" s="479"/>
    </row>
    <row r="26" spans="2:8" ht="15.75" customHeight="1">
      <c r="B26" s="480"/>
      <c r="C26" s="480"/>
      <c r="D26" s="480"/>
      <c r="E26" s="480"/>
      <c r="F26" s="480"/>
      <c r="G26" s="480"/>
      <c r="H26" s="480"/>
    </row>
  </sheetData>
  <sheetProtection selectLockedCells="1" selectUnlockedCells="1"/>
  <autoFilter ref="A15:H15"/>
  <mergeCells count="11">
    <mergeCell ref="A13:A14"/>
    <mergeCell ref="B13:B14"/>
    <mergeCell ref="C13:C14"/>
    <mergeCell ref="D13:H13"/>
    <mergeCell ref="B25:H25"/>
    <mergeCell ref="B26:H26"/>
    <mergeCell ref="A4:H4"/>
    <mergeCell ref="A6:H6"/>
    <mergeCell ref="A7:H7"/>
    <mergeCell ref="A9:H9"/>
    <mergeCell ref="A11:H11"/>
  </mergeCells>
  <printOptions/>
  <pageMargins left="0.7083333333333334" right="0.7083333333333334" top="0.7479166666666667" bottom="0.7479166666666667" header="0.5118055555555555" footer="0.5118055555555555"/>
  <pageSetup fitToHeight="1" fitToWidth="1" horizontalDpi="300" verticalDpi="300" orientation="portrait" paperSize="9" scale="48" r:id="rId1"/>
</worksheet>
</file>

<file path=xl/worksheets/sheet25.xml><?xml version="1.0" encoding="utf-8"?>
<worksheet xmlns="http://schemas.openxmlformats.org/spreadsheetml/2006/main" xmlns:r="http://schemas.openxmlformats.org/officeDocument/2006/relationships">
  <sheetPr>
    <tabColor indexed="21"/>
    <pageSetUpPr fitToPage="1"/>
  </sheetPr>
  <dimension ref="A1:J9"/>
  <sheetViews>
    <sheetView showGridLines="0" view="pageBreakPreview" zoomScale="70" zoomScaleSheetLayoutView="70" zoomScalePageLayoutView="0" workbookViewId="0" topLeftCell="A1">
      <selection activeCell="B15" sqref="B15"/>
    </sheetView>
  </sheetViews>
  <sheetFormatPr defaultColWidth="9.140625" defaultRowHeight="12.75"/>
  <cols>
    <col min="1" max="1" width="31.7109375" style="282" customWidth="1"/>
    <col min="2" max="2" width="66.140625" style="282" customWidth="1"/>
    <col min="3" max="3" width="31.7109375" style="282" customWidth="1"/>
    <col min="4" max="16384" width="9.140625" style="282" customWidth="1"/>
  </cols>
  <sheetData>
    <row r="1" spans="1:9" ht="18.75">
      <c r="A1" s="239"/>
      <c r="B1" s="268" t="s">
        <v>992</v>
      </c>
      <c r="C1" s="156"/>
      <c r="D1" s="156"/>
      <c r="E1" s="156"/>
      <c r="F1" s="156"/>
      <c r="G1" s="156"/>
      <c r="H1" s="156"/>
      <c r="I1" s="156"/>
    </row>
    <row r="2" spans="1:9" ht="18.75">
      <c r="A2" s="239"/>
      <c r="B2" s="268" t="s">
        <v>1</v>
      </c>
      <c r="C2" s="156"/>
      <c r="D2" s="156"/>
      <c r="E2" s="156"/>
      <c r="F2" s="156"/>
      <c r="G2" s="156"/>
      <c r="H2" s="156"/>
      <c r="I2" s="156"/>
    </row>
    <row r="3" spans="1:9" ht="18.75">
      <c r="A3" s="239"/>
      <c r="B3" s="268" t="s">
        <v>2</v>
      </c>
      <c r="C3" s="156"/>
      <c r="D3" s="156"/>
      <c r="E3" s="156"/>
      <c r="F3" s="156"/>
      <c r="G3" s="156"/>
      <c r="H3" s="156"/>
      <c r="I3" s="156"/>
    </row>
    <row r="4" spans="1:10" ht="186" customHeight="1">
      <c r="A4" s="485" t="s">
        <v>993</v>
      </c>
      <c r="B4" s="485"/>
      <c r="C4" s="283"/>
      <c r="D4" s="283"/>
      <c r="E4" s="283"/>
      <c r="F4" s="283"/>
      <c r="G4" s="283"/>
      <c r="H4" s="283"/>
      <c r="I4" s="283"/>
      <c r="J4" s="283"/>
    </row>
    <row r="5" spans="1:10" ht="18.75">
      <c r="A5" s="284"/>
      <c r="B5" s="284"/>
      <c r="C5" s="284"/>
      <c r="D5" s="284"/>
      <c r="E5" s="284"/>
      <c r="F5" s="156"/>
      <c r="G5" s="156"/>
      <c r="H5" s="156"/>
      <c r="I5" s="156"/>
      <c r="J5" s="156"/>
    </row>
    <row r="6" spans="1:10" ht="18.75">
      <c r="A6" s="486" t="s">
        <v>7</v>
      </c>
      <c r="B6" s="486"/>
      <c r="C6" s="285"/>
      <c r="D6" s="285"/>
      <c r="E6" s="285"/>
      <c r="F6" s="285"/>
      <c r="G6" s="285"/>
      <c r="H6" s="285"/>
      <c r="I6" s="285"/>
      <c r="J6" s="285"/>
    </row>
    <row r="8" spans="1:2" ht="15.75">
      <c r="A8" s="275" t="s">
        <v>985</v>
      </c>
      <c r="B8" s="275" t="s">
        <v>994</v>
      </c>
    </row>
    <row r="9" spans="1:2" ht="15.75">
      <c r="A9" s="286">
        <v>1</v>
      </c>
      <c r="B9" s="286" t="s">
        <v>677</v>
      </c>
    </row>
  </sheetData>
  <sheetProtection selectLockedCells="1" selectUnlockedCells="1"/>
  <autoFilter ref="A9:B9"/>
  <mergeCells count="2">
    <mergeCell ref="A4:B4"/>
    <mergeCell ref="A6:B6"/>
  </mergeCells>
  <printOptions/>
  <pageMargins left="0.7083333333333334" right="0.7083333333333334" top="0.7479166666666667" bottom="0.7479166666666667" header="0.5118055555555555" footer="0.5118055555555555"/>
  <pageSetup fitToHeight="1"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tabColor indexed="32"/>
    <pageSetUpPr fitToPage="1"/>
  </sheetPr>
  <dimension ref="A1:AW33"/>
  <sheetViews>
    <sheetView showGridLines="0" view="pageBreakPreview" zoomScale="55" zoomScaleSheetLayoutView="55" zoomScalePageLayoutView="0" workbookViewId="0" topLeftCell="A17">
      <selection activeCell="N26" sqref="N26"/>
    </sheetView>
  </sheetViews>
  <sheetFormatPr defaultColWidth="9.140625" defaultRowHeight="12.75"/>
  <cols>
    <col min="1" max="1" width="20.28125" style="1" customWidth="1"/>
    <col min="2" max="2" width="43.28125" style="1" customWidth="1"/>
    <col min="3" max="3" width="31.7109375" style="1" customWidth="1"/>
    <col min="4" max="45" width="12.140625" style="1" customWidth="1"/>
    <col min="46" max="16384" width="9.140625" style="1" customWidth="1"/>
  </cols>
  <sheetData>
    <row r="1" spans="47:49" ht="18.75">
      <c r="AU1" s="402" t="s">
        <v>0</v>
      </c>
      <c r="AV1" s="402"/>
      <c r="AW1" s="402"/>
    </row>
    <row r="2" spans="10:49" ht="18.75" customHeight="1">
      <c r="J2" s="4"/>
      <c r="K2" s="403"/>
      <c r="L2" s="403"/>
      <c r="M2" s="403"/>
      <c r="N2" s="403"/>
      <c r="O2" s="4"/>
      <c r="AU2" s="402" t="s">
        <v>1</v>
      </c>
      <c r="AV2" s="402"/>
      <c r="AW2" s="402"/>
    </row>
    <row r="3" spans="10:49" ht="18.75">
      <c r="J3" s="5"/>
      <c r="K3" s="5"/>
      <c r="L3" s="5"/>
      <c r="M3" s="5"/>
      <c r="N3" s="5"/>
      <c r="O3" s="5"/>
      <c r="AU3" s="402" t="s">
        <v>2</v>
      </c>
      <c r="AV3" s="402"/>
      <c r="AW3" s="402"/>
    </row>
    <row r="4" spans="1:49" ht="18.75">
      <c r="A4" s="404" t="s">
        <v>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row>
    <row r="5" spans="1:49" ht="18.75">
      <c r="A5" s="404" t="s">
        <v>134</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spans="1:45" ht="18.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9"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spans="1:49"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2">
      <c r="A9" s="10"/>
    </row>
    <row r="10" spans="1:49" ht="18.75">
      <c r="A10" s="404" t="s">
        <v>7</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spans="1:45" ht="18.75">
      <c r="A11" s="11"/>
      <c r="B11" s="11"/>
      <c r="C11" s="11"/>
      <c r="D11" s="11"/>
      <c r="E11" s="11"/>
      <c r="F11" s="11"/>
      <c r="G11" s="11"/>
      <c r="H11" s="11"/>
      <c r="I11" s="11"/>
      <c r="J11" s="11"/>
      <c r="K11" s="11"/>
      <c r="L11" s="11"/>
      <c r="M11" s="11"/>
      <c r="N11" s="11"/>
      <c r="O11" s="11"/>
      <c r="P11" s="14"/>
      <c r="Q11" s="14"/>
      <c r="R11" s="14"/>
      <c r="S11" s="14"/>
      <c r="T11" s="14"/>
      <c r="U11" s="14"/>
      <c r="V11" s="14"/>
      <c r="W11" s="14"/>
      <c r="X11" s="14"/>
      <c r="Y11" s="14"/>
      <c r="Z11" s="14"/>
      <c r="AA11" s="14"/>
      <c r="AB11" s="14"/>
      <c r="AC11" s="14"/>
      <c r="AD11" s="14"/>
      <c r="AE11" s="14"/>
      <c r="AF11" s="14"/>
      <c r="AG11" s="14"/>
      <c r="AH11" s="11"/>
      <c r="AI11" s="11"/>
      <c r="AJ11" s="11"/>
      <c r="AK11" s="11"/>
      <c r="AL11" s="11"/>
      <c r="AM11" s="11"/>
      <c r="AN11" s="11"/>
      <c r="AO11" s="11"/>
      <c r="AP11" s="11"/>
      <c r="AQ11" s="11"/>
      <c r="AR11" s="11"/>
      <c r="AS11" s="11"/>
    </row>
    <row r="12" spans="1:49" s="5" customFormat="1"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row>
    <row r="13" spans="1:49" s="5" customFormat="1" ht="15.75">
      <c r="A13" s="407" t="s">
        <v>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5" s="5" customFormat="1" ht="18.75">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row>
    <row r="15" spans="1:49" s="16" customFormat="1" ht="15.75" customHeight="1">
      <c r="A15" s="409" t="s">
        <v>10</v>
      </c>
      <c r="B15" s="409" t="s">
        <v>11</v>
      </c>
      <c r="C15" s="409" t="s">
        <v>12</v>
      </c>
      <c r="D15" s="409" t="s">
        <v>13</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pans="1:49" ht="63" customHeight="1">
      <c r="A16" s="409"/>
      <c r="B16" s="409"/>
      <c r="C16" s="409"/>
      <c r="D16" s="409" t="s">
        <v>14</v>
      </c>
      <c r="E16" s="409"/>
      <c r="F16" s="409"/>
      <c r="G16" s="409"/>
      <c r="H16" s="409"/>
      <c r="I16" s="409"/>
      <c r="J16" s="409"/>
      <c r="K16" s="409"/>
      <c r="L16" s="409"/>
      <c r="M16" s="409"/>
      <c r="N16" s="409"/>
      <c r="O16" s="409"/>
      <c r="P16" s="409"/>
      <c r="Q16" s="409"/>
      <c r="R16" s="409"/>
      <c r="S16" s="409"/>
      <c r="T16" s="409" t="s">
        <v>15</v>
      </c>
      <c r="U16" s="409"/>
      <c r="V16" s="409"/>
      <c r="W16" s="409"/>
      <c r="X16" s="409"/>
      <c r="Y16" s="409"/>
      <c r="Z16" s="409"/>
      <c r="AA16" s="409"/>
      <c r="AB16" s="409"/>
      <c r="AC16" s="409"/>
      <c r="AD16" s="409" t="s">
        <v>16</v>
      </c>
      <c r="AE16" s="409"/>
      <c r="AF16" s="409"/>
      <c r="AG16" s="409"/>
      <c r="AH16" s="409" t="s">
        <v>17</v>
      </c>
      <c r="AI16" s="409"/>
      <c r="AJ16" s="409"/>
      <c r="AK16" s="409"/>
      <c r="AL16" s="409" t="s">
        <v>18</v>
      </c>
      <c r="AM16" s="409"/>
      <c r="AN16" s="409"/>
      <c r="AO16" s="409"/>
      <c r="AP16" s="409"/>
      <c r="AQ16" s="409"/>
      <c r="AR16" s="409" t="s">
        <v>19</v>
      </c>
      <c r="AS16" s="409"/>
      <c r="AT16" s="409"/>
      <c r="AU16" s="409"/>
      <c r="AV16" s="409" t="s">
        <v>20</v>
      </c>
      <c r="AW16" s="409"/>
    </row>
    <row r="17" spans="1:49" s="19" customFormat="1" ht="192" customHeight="1">
      <c r="A17" s="409"/>
      <c r="B17" s="409"/>
      <c r="C17" s="409"/>
      <c r="D17" s="410" t="s">
        <v>21</v>
      </c>
      <c r="E17" s="410"/>
      <c r="F17" s="410" t="s">
        <v>135</v>
      </c>
      <c r="G17" s="410"/>
      <c r="H17" s="410" t="s">
        <v>23</v>
      </c>
      <c r="I17" s="410"/>
      <c r="J17" s="410" t="s">
        <v>24</v>
      </c>
      <c r="K17" s="410"/>
      <c r="L17" s="410" t="s">
        <v>25</v>
      </c>
      <c r="M17" s="410"/>
      <c r="N17" s="410" t="s">
        <v>26</v>
      </c>
      <c r="O17" s="410"/>
      <c r="P17" s="410" t="s">
        <v>27</v>
      </c>
      <c r="Q17" s="410"/>
      <c r="R17" s="410" t="s">
        <v>28</v>
      </c>
      <c r="S17" s="410"/>
      <c r="T17" s="410" t="s">
        <v>29</v>
      </c>
      <c r="U17" s="410"/>
      <c r="V17" s="410" t="s">
        <v>30</v>
      </c>
      <c r="W17" s="410"/>
      <c r="X17" s="410" t="s">
        <v>31</v>
      </c>
      <c r="Y17" s="410"/>
      <c r="Z17" s="410" t="s">
        <v>32</v>
      </c>
      <c r="AA17" s="410"/>
      <c r="AB17" s="410" t="s">
        <v>33</v>
      </c>
      <c r="AC17" s="410"/>
      <c r="AD17" s="410" t="s">
        <v>34</v>
      </c>
      <c r="AE17" s="410"/>
      <c r="AF17" s="410" t="s">
        <v>35</v>
      </c>
      <c r="AG17" s="410"/>
      <c r="AH17" s="410" t="s">
        <v>36</v>
      </c>
      <c r="AI17" s="410"/>
      <c r="AJ17" s="410" t="s">
        <v>37</v>
      </c>
      <c r="AK17" s="410"/>
      <c r="AL17" s="410" t="s">
        <v>38</v>
      </c>
      <c r="AM17" s="410"/>
      <c r="AN17" s="410" t="s">
        <v>39</v>
      </c>
      <c r="AO17" s="410"/>
      <c r="AP17" s="410" t="s">
        <v>40</v>
      </c>
      <c r="AQ17" s="410"/>
      <c r="AR17" s="410" t="s">
        <v>41</v>
      </c>
      <c r="AS17" s="410"/>
      <c r="AT17" s="410" t="s">
        <v>42</v>
      </c>
      <c r="AU17" s="410"/>
      <c r="AV17" s="410" t="s">
        <v>43</v>
      </c>
      <c r="AW17" s="410"/>
    </row>
    <row r="18" spans="1:49" ht="128.25" customHeight="1">
      <c r="A18" s="409"/>
      <c r="B18" s="409"/>
      <c r="C18" s="409"/>
      <c r="D18" s="17" t="s">
        <v>44</v>
      </c>
      <c r="E18" s="17" t="s">
        <v>45</v>
      </c>
      <c r="F18" s="17" t="s">
        <v>44</v>
      </c>
      <c r="G18" s="17" t="s">
        <v>45</v>
      </c>
      <c r="H18" s="17" t="s">
        <v>44</v>
      </c>
      <c r="I18" s="17" t="s">
        <v>45</v>
      </c>
      <c r="J18" s="17" t="s">
        <v>44</v>
      </c>
      <c r="K18" s="17" t="s">
        <v>45</v>
      </c>
      <c r="L18" s="17" t="s">
        <v>44</v>
      </c>
      <c r="M18" s="17" t="s">
        <v>45</v>
      </c>
      <c r="N18" s="17" t="s">
        <v>44</v>
      </c>
      <c r="O18" s="17" t="s">
        <v>45</v>
      </c>
      <c r="P18" s="17" t="s">
        <v>44</v>
      </c>
      <c r="Q18" s="17" t="s">
        <v>45</v>
      </c>
      <c r="R18" s="17" t="s">
        <v>44</v>
      </c>
      <c r="S18" s="17" t="s">
        <v>45</v>
      </c>
      <c r="T18" s="17" t="s">
        <v>44</v>
      </c>
      <c r="U18" s="17" t="s">
        <v>45</v>
      </c>
      <c r="V18" s="17" t="s">
        <v>44</v>
      </c>
      <c r="W18" s="17" t="s">
        <v>45</v>
      </c>
      <c r="X18" s="17" t="s">
        <v>44</v>
      </c>
      <c r="Y18" s="17" t="s">
        <v>45</v>
      </c>
      <c r="Z18" s="17" t="s">
        <v>44</v>
      </c>
      <c r="AA18" s="17" t="s">
        <v>45</v>
      </c>
      <c r="AB18" s="17" t="s">
        <v>44</v>
      </c>
      <c r="AC18" s="17" t="s">
        <v>45</v>
      </c>
      <c r="AD18" s="17" t="s">
        <v>44</v>
      </c>
      <c r="AE18" s="17" t="s">
        <v>45</v>
      </c>
      <c r="AF18" s="17" t="s">
        <v>44</v>
      </c>
      <c r="AG18" s="17" t="s">
        <v>45</v>
      </c>
      <c r="AH18" s="17" t="s">
        <v>44</v>
      </c>
      <c r="AI18" s="17" t="s">
        <v>45</v>
      </c>
      <c r="AJ18" s="17" t="s">
        <v>44</v>
      </c>
      <c r="AK18" s="17" t="s">
        <v>45</v>
      </c>
      <c r="AL18" s="17" t="s">
        <v>44</v>
      </c>
      <c r="AM18" s="17" t="s">
        <v>45</v>
      </c>
      <c r="AN18" s="17" t="s">
        <v>44</v>
      </c>
      <c r="AO18" s="17" t="s">
        <v>45</v>
      </c>
      <c r="AP18" s="17" t="s">
        <v>44</v>
      </c>
      <c r="AQ18" s="17" t="s">
        <v>45</v>
      </c>
      <c r="AR18" s="17" t="s">
        <v>44</v>
      </c>
      <c r="AS18" s="17" t="s">
        <v>45</v>
      </c>
      <c r="AT18" s="17" t="s">
        <v>44</v>
      </c>
      <c r="AU18" s="17" t="s">
        <v>45</v>
      </c>
      <c r="AV18" s="17" t="s">
        <v>44</v>
      </c>
      <c r="AW18" s="17" t="s">
        <v>45</v>
      </c>
    </row>
    <row r="19" spans="1:49" s="23" customFormat="1" ht="15.75">
      <c r="A19" s="20">
        <v>1</v>
      </c>
      <c r="B19" s="21">
        <v>2</v>
      </c>
      <c r="C19" s="20">
        <v>3</v>
      </c>
      <c r="D19" s="21" t="s">
        <v>46</v>
      </c>
      <c r="E19" s="21" t="s">
        <v>47</v>
      </c>
      <c r="F19" s="21" t="s">
        <v>48</v>
      </c>
      <c r="G19" s="21" t="s">
        <v>49</v>
      </c>
      <c r="H19" s="21" t="s">
        <v>50</v>
      </c>
      <c r="I19" s="21" t="s">
        <v>51</v>
      </c>
      <c r="J19" s="21" t="s">
        <v>52</v>
      </c>
      <c r="K19" s="21" t="s">
        <v>53</v>
      </c>
      <c r="L19" s="21" t="s">
        <v>54</v>
      </c>
      <c r="M19" s="21" t="s">
        <v>55</v>
      </c>
      <c r="N19" s="21" t="s">
        <v>56</v>
      </c>
      <c r="O19" s="21" t="s">
        <v>57</v>
      </c>
      <c r="P19" s="21" t="s">
        <v>58</v>
      </c>
      <c r="Q19" s="21" t="s">
        <v>59</v>
      </c>
      <c r="R19" s="21" t="s">
        <v>60</v>
      </c>
      <c r="S19" s="21" t="s">
        <v>61</v>
      </c>
      <c r="T19" s="21" t="s">
        <v>62</v>
      </c>
      <c r="U19" s="21" t="s">
        <v>63</v>
      </c>
      <c r="V19" s="21" t="s">
        <v>64</v>
      </c>
      <c r="W19" s="21" t="s">
        <v>65</v>
      </c>
      <c r="X19" s="21" t="s">
        <v>66</v>
      </c>
      <c r="Y19" s="21" t="s">
        <v>67</v>
      </c>
      <c r="Z19" s="21" t="s">
        <v>68</v>
      </c>
      <c r="AA19" s="21" t="s">
        <v>69</v>
      </c>
      <c r="AB19" s="21" t="s">
        <v>70</v>
      </c>
      <c r="AC19" s="21" t="s">
        <v>71</v>
      </c>
      <c r="AD19" s="21" t="s">
        <v>72</v>
      </c>
      <c r="AE19" s="21" t="s">
        <v>73</v>
      </c>
      <c r="AF19" s="21" t="s">
        <v>74</v>
      </c>
      <c r="AG19" s="21" t="s">
        <v>75</v>
      </c>
      <c r="AH19" s="21" t="s">
        <v>76</v>
      </c>
      <c r="AI19" s="21" t="s">
        <v>77</v>
      </c>
      <c r="AJ19" s="21" t="s">
        <v>78</v>
      </c>
      <c r="AK19" s="21" t="s">
        <v>79</v>
      </c>
      <c r="AL19" s="21" t="s">
        <v>80</v>
      </c>
      <c r="AM19" s="21" t="s">
        <v>81</v>
      </c>
      <c r="AN19" s="21" t="s">
        <v>82</v>
      </c>
      <c r="AO19" s="21" t="s">
        <v>83</v>
      </c>
      <c r="AP19" s="21" t="s">
        <v>84</v>
      </c>
      <c r="AQ19" s="21" t="s">
        <v>85</v>
      </c>
      <c r="AR19" s="21" t="s">
        <v>86</v>
      </c>
      <c r="AS19" s="21" t="s">
        <v>87</v>
      </c>
      <c r="AT19" s="21" t="s">
        <v>88</v>
      </c>
      <c r="AU19" s="21" t="s">
        <v>89</v>
      </c>
      <c r="AV19" s="21" t="s">
        <v>90</v>
      </c>
      <c r="AW19" s="21" t="s">
        <v>91</v>
      </c>
    </row>
    <row r="20" spans="1:49" s="304" customFormat="1" ht="31.5">
      <c r="A20" s="297">
        <v>0</v>
      </c>
      <c r="B20" s="298" t="s">
        <v>92</v>
      </c>
      <c r="C20" s="299" t="s">
        <v>93</v>
      </c>
      <c r="D20" s="300">
        <v>0</v>
      </c>
      <c r="E20" s="300">
        <v>0</v>
      </c>
      <c r="F20" s="300">
        <v>0</v>
      </c>
      <c r="G20" s="300">
        <v>0</v>
      </c>
      <c r="H20" s="300">
        <v>0</v>
      </c>
      <c r="I20" s="300">
        <v>0</v>
      </c>
      <c r="J20" s="300">
        <f>J22</f>
        <v>2.36</v>
      </c>
      <c r="K20" s="300">
        <f>K22</f>
        <v>2.36</v>
      </c>
      <c r="L20" s="300">
        <v>0.8</v>
      </c>
      <c r="M20" s="300">
        <v>0.8</v>
      </c>
      <c r="N20" s="300">
        <v>0</v>
      </c>
      <c r="O20" s="300">
        <v>0</v>
      </c>
      <c r="P20" s="300">
        <v>0</v>
      </c>
      <c r="Q20" s="300">
        <v>0</v>
      </c>
      <c r="R20" s="301" t="s">
        <v>94</v>
      </c>
      <c r="S20" s="301" t="s">
        <v>94</v>
      </c>
      <c r="T20" s="300" t="s">
        <v>94</v>
      </c>
      <c r="U20" s="300">
        <v>0</v>
      </c>
      <c r="V20" s="300">
        <f>V21</f>
        <v>11.102</v>
      </c>
      <c r="W20" s="300">
        <f>W21</f>
        <v>4.392</v>
      </c>
      <c r="X20" s="302" t="s">
        <v>94</v>
      </c>
      <c r="Y20" s="300">
        <v>0</v>
      </c>
      <c r="Z20" s="302" t="s">
        <v>94</v>
      </c>
      <c r="AA20" s="300">
        <v>0</v>
      </c>
      <c r="AB20" s="301" t="s">
        <v>94</v>
      </c>
      <c r="AC20" s="301" t="s">
        <v>94</v>
      </c>
      <c r="AD20" s="301" t="s">
        <v>94</v>
      </c>
      <c r="AE20" s="301" t="s">
        <v>94</v>
      </c>
      <c r="AF20" s="301" t="s">
        <v>94</v>
      </c>
      <c r="AG20" s="301" t="s">
        <v>94</v>
      </c>
      <c r="AH20" s="301" t="s">
        <v>94</v>
      </c>
      <c r="AI20" s="300">
        <v>0</v>
      </c>
      <c r="AJ20" s="302" t="s">
        <v>94</v>
      </c>
      <c r="AK20" s="300">
        <v>0</v>
      </c>
      <c r="AL20" s="300" t="s">
        <v>94</v>
      </c>
      <c r="AM20" s="300">
        <v>0</v>
      </c>
      <c r="AN20" s="300" t="s">
        <v>94</v>
      </c>
      <c r="AO20" s="300">
        <v>0</v>
      </c>
      <c r="AP20" s="300" t="s">
        <v>94</v>
      </c>
      <c r="AQ20" s="300">
        <v>0</v>
      </c>
      <c r="AR20" s="300" t="s">
        <v>94</v>
      </c>
      <c r="AS20" s="300">
        <v>0</v>
      </c>
      <c r="AT20" s="300" t="s">
        <v>94</v>
      </c>
      <c r="AU20" s="300">
        <v>0</v>
      </c>
      <c r="AV20" s="300" t="s">
        <v>94</v>
      </c>
      <c r="AW20" s="300">
        <v>0</v>
      </c>
    </row>
    <row r="21" spans="1:49" s="304" customFormat="1" ht="31.5">
      <c r="A21" s="305" t="s">
        <v>95</v>
      </c>
      <c r="B21" s="306" t="s">
        <v>96</v>
      </c>
      <c r="C21" s="299" t="s">
        <v>93</v>
      </c>
      <c r="D21" s="300">
        <v>0</v>
      </c>
      <c r="E21" s="300">
        <v>0</v>
      </c>
      <c r="F21" s="300">
        <v>0</v>
      </c>
      <c r="G21" s="300">
        <v>0</v>
      </c>
      <c r="H21" s="300">
        <v>0</v>
      </c>
      <c r="I21" s="300">
        <v>0</v>
      </c>
      <c r="J21" s="300">
        <v>0</v>
      </c>
      <c r="K21" s="300">
        <v>0</v>
      </c>
      <c r="L21" s="300">
        <v>0</v>
      </c>
      <c r="M21" s="300">
        <v>0</v>
      </c>
      <c r="N21" s="300">
        <v>0</v>
      </c>
      <c r="O21" s="300">
        <v>0</v>
      </c>
      <c r="P21" s="300">
        <v>0</v>
      </c>
      <c r="Q21" s="300">
        <v>0</v>
      </c>
      <c r="R21" s="301" t="s">
        <v>94</v>
      </c>
      <c r="S21" s="301" t="s">
        <v>94</v>
      </c>
      <c r="T21" s="300" t="s">
        <v>94</v>
      </c>
      <c r="U21" s="300">
        <v>0</v>
      </c>
      <c r="V21" s="300">
        <f>V23</f>
        <v>11.102</v>
      </c>
      <c r="W21" s="300">
        <f>W23</f>
        <v>4.392</v>
      </c>
      <c r="X21" s="302" t="s">
        <v>94</v>
      </c>
      <c r="Y21" s="300">
        <v>0</v>
      </c>
      <c r="Z21" s="302" t="s">
        <v>94</v>
      </c>
      <c r="AA21" s="300">
        <v>0</v>
      </c>
      <c r="AB21" s="301" t="s">
        <v>94</v>
      </c>
      <c r="AC21" s="301" t="s">
        <v>94</v>
      </c>
      <c r="AD21" s="301" t="s">
        <v>94</v>
      </c>
      <c r="AE21" s="301" t="s">
        <v>94</v>
      </c>
      <c r="AF21" s="301" t="s">
        <v>94</v>
      </c>
      <c r="AG21" s="301" t="s">
        <v>94</v>
      </c>
      <c r="AH21" s="301" t="s">
        <v>94</v>
      </c>
      <c r="AI21" s="300">
        <v>0</v>
      </c>
      <c r="AJ21" s="302" t="s">
        <v>94</v>
      </c>
      <c r="AK21" s="300">
        <v>0</v>
      </c>
      <c r="AL21" s="300" t="s">
        <v>94</v>
      </c>
      <c r="AM21" s="300">
        <v>0</v>
      </c>
      <c r="AN21" s="300" t="s">
        <v>94</v>
      </c>
      <c r="AO21" s="300">
        <v>0</v>
      </c>
      <c r="AP21" s="300" t="s">
        <v>94</v>
      </c>
      <c r="AQ21" s="300">
        <v>0</v>
      </c>
      <c r="AR21" s="300" t="s">
        <v>94</v>
      </c>
      <c r="AS21" s="300">
        <v>0</v>
      </c>
      <c r="AT21" s="300" t="s">
        <v>94</v>
      </c>
      <c r="AU21" s="300">
        <v>0</v>
      </c>
      <c r="AV21" s="300" t="s">
        <v>94</v>
      </c>
      <c r="AW21" s="300">
        <v>0</v>
      </c>
    </row>
    <row r="22" spans="1:49" s="304" customFormat="1" ht="31.5">
      <c r="A22" s="305" t="s">
        <v>97</v>
      </c>
      <c r="B22" s="306" t="s">
        <v>98</v>
      </c>
      <c r="C22" s="299" t="s">
        <v>93</v>
      </c>
      <c r="D22" s="300">
        <v>0</v>
      </c>
      <c r="E22" s="300">
        <v>0</v>
      </c>
      <c r="F22" s="300">
        <f>F23</f>
        <v>0</v>
      </c>
      <c r="G22" s="300">
        <f>G23</f>
        <v>0</v>
      </c>
      <c r="H22" s="300">
        <v>0</v>
      </c>
      <c r="I22" s="300">
        <v>0</v>
      </c>
      <c r="J22" s="300">
        <f>J23</f>
        <v>2.36</v>
      </c>
      <c r="K22" s="300">
        <f>K23</f>
        <v>2.36</v>
      </c>
      <c r="L22" s="300">
        <v>0.8</v>
      </c>
      <c r="M22" s="300">
        <v>0.8</v>
      </c>
      <c r="N22" s="300">
        <v>0</v>
      </c>
      <c r="O22" s="300">
        <v>0</v>
      </c>
      <c r="P22" s="300">
        <v>0</v>
      </c>
      <c r="Q22" s="300">
        <v>0</v>
      </c>
      <c r="R22" s="301" t="s">
        <v>94</v>
      </c>
      <c r="S22" s="301" t="s">
        <v>94</v>
      </c>
      <c r="T22" s="300" t="s">
        <v>94</v>
      </c>
      <c r="U22" s="300">
        <v>0</v>
      </c>
      <c r="V22" s="300"/>
      <c r="W22" s="300">
        <v>0</v>
      </c>
      <c r="X22" s="302" t="s">
        <v>94</v>
      </c>
      <c r="Y22" s="300">
        <v>0</v>
      </c>
      <c r="Z22" s="302" t="s">
        <v>94</v>
      </c>
      <c r="AA22" s="300">
        <v>0</v>
      </c>
      <c r="AB22" s="301" t="s">
        <v>94</v>
      </c>
      <c r="AC22" s="301" t="s">
        <v>94</v>
      </c>
      <c r="AD22" s="301" t="s">
        <v>94</v>
      </c>
      <c r="AE22" s="301" t="s">
        <v>94</v>
      </c>
      <c r="AF22" s="301" t="s">
        <v>94</v>
      </c>
      <c r="AG22" s="301" t="s">
        <v>94</v>
      </c>
      <c r="AH22" s="301" t="s">
        <v>94</v>
      </c>
      <c r="AI22" s="300">
        <v>0</v>
      </c>
      <c r="AJ22" s="302" t="s">
        <v>94</v>
      </c>
      <c r="AK22" s="300">
        <v>0</v>
      </c>
      <c r="AL22" s="300" t="s">
        <v>94</v>
      </c>
      <c r="AM22" s="300">
        <v>0</v>
      </c>
      <c r="AN22" s="300" t="s">
        <v>94</v>
      </c>
      <c r="AO22" s="300">
        <v>0</v>
      </c>
      <c r="AP22" s="300" t="s">
        <v>94</v>
      </c>
      <c r="AQ22" s="300">
        <v>0</v>
      </c>
      <c r="AR22" s="300" t="s">
        <v>94</v>
      </c>
      <c r="AS22" s="300">
        <v>0</v>
      </c>
      <c r="AT22" s="300" t="s">
        <v>94</v>
      </c>
      <c r="AU22" s="300">
        <v>0</v>
      </c>
      <c r="AV22" s="300" t="s">
        <v>94</v>
      </c>
      <c r="AW22" s="300">
        <v>0</v>
      </c>
    </row>
    <row r="23" spans="1:49" s="304" customFormat="1" ht="15.75">
      <c r="A23" s="305">
        <v>1</v>
      </c>
      <c r="B23" s="306" t="s">
        <v>101</v>
      </c>
      <c r="C23" s="299" t="s">
        <v>93</v>
      </c>
      <c r="D23" s="300">
        <v>0</v>
      </c>
      <c r="E23" s="300">
        <v>0</v>
      </c>
      <c r="F23" s="300">
        <v>0</v>
      </c>
      <c r="G23" s="300">
        <v>0</v>
      </c>
      <c r="H23" s="300">
        <v>0</v>
      </c>
      <c r="I23" s="300">
        <v>0</v>
      </c>
      <c r="J23" s="300">
        <f>J31</f>
        <v>2.36</v>
      </c>
      <c r="K23" s="300">
        <f>K31</f>
        <v>2.36</v>
      </c>
      <c r="L23" s="300">
        <v>0.8</v>
      </c>
      <c r="M23" s="300">
        <v>0.8</v>
      </c>
      <c r="N23" s="300">
        <v>0</v>
      </c>
      <c r="O23" s="300">
        <v>0</v>
      </c>
      <c r="P23" s="300">
        <v>0</v>
      </c>
      <c r="Q23" s="300">
        <v>0</v>
      </c>
      <c r="R23" s="301" t="s">
        <v>94</v>
      </c>
      <c r="S23" s="301" t="s">
        <v>94</v>
      </c>
      <c r="T23" s="300" t="s">
        <v>94</v>
      </c>
      <c r="U23" s="300">
        <v>0</v>
      </c>
      <c r="V23" s="300">
        <f aca="true" t="shared" si="0" ref="V23:W25">V24</f>
        <v>11.102</v>
      </c>
      <c r="W23" s="300">
        <f t="shared" si="0"/>
        <v>4.392</v>
      </c>
      <c r="X23" s="302" t="s">
        <v>94</v>
      </c>
      <c r="Y23" s="300">
        <v>0</v>
      </c>
      <c r="Z23" s="302" t="s">
        <v>94</v>
      </c>
      <c r="AA23" s="300">
        <v>0</v>
      </c>
      <c r="AB23" s="301" t="s">
        <v>94</v>
      </c>
      <c r="AC23" s="301" t="s">
        <v>94</v>
      </c>
      <c r="AD23" s="301" t="s">
        <v>94</v>
      </c>
      <c r="AE23" s="301" t="s">
        <v>94</v>
      </c>
      <c r="AF23" s="301" t="s">
        <v>94</v>
      </c>
      <c r="AG23" s="301" t="s">
        <v>94</v>
      </c>
      <c r="AH23" s="301" t="s">
        <v>94</v>
      </c>
      <c r="AI23" s="300">
        <v>0</v>
      </c>
      <c r="AJ23" s="302" t="s">
        <v>94</v>
      </c>
      <c r="AK23" s="300">
        <v>0</v>
      </c>
      <c r="AL23" s="300" t="s">
        <v>94</v>
      </c>
      <c r="AM23" s="300">
        <v>0</v>
      </c>
      <c r="AN23" s="300" t="s">
        <v>94</v>
      </c>
      <c r="AO23" s="300">
        <v>0</v>
      </c>
      <c r="AP23" s="300" t="s">
        <v>94</v>
      </c>
      <c r="AQ23" s="300">
        <v>0</v>
      </c>
      <c r="AR23" s="300" t="s">
        <v>94</v>
      </c>
      <c r="AS23" s="300">
        <v>0</v>
      </c>
      <c r="AT23" s="300" t="s">
        <v>94</v>
      </c>
      <c r="AU23" s="300">
        <v>0</v>
      </c>
      <c r="AV23" s="300" t="s">
        <v>94</v>
      </c>
      <c r="AW23" s="300">
        <v>0</v>
      </c>
    </row>
    <row r="24" spans="1:49" s="304" customFormat="1" ht="47.25">
      <c r="A24" s="313" t="s">
        <v>102</v>
      </c>
      <c r="B24" s="306" t="s">
        <v>103</v>
      </c>
      <c r="C24" s="299" t="s">
        <v>93</v>
      </c>
      <c r="D24" s="300">
        <v>0</v>
      </c>
      <c r="E24" s="300">
        <v>0</v>
      </c>
      <c r="F24" s="300">
        <v>0</v>
      </c>
      <c r="G24" s="300">
        <v>0</v>
      </c>
      <c r="H24" s="300">
        <v>0</v>
      </c>
      <c r="I24" s="300">
        <v>0</v>
      </c>
      <c r="J24" s="300">
        <v>0</v>
      </c>
      <c r="K24" s="300">
        <v>0</v>
      </c>
      <c r="L24" s="300">
        <v>0</v>
      </c>
      <c r="M24" s="300">
        <v>0</v>
      </c>
      <c r="N24" s="300">
        <v>0</v>
      </c>
      <c r="O24" s="300">
        <v>0</v>
      </c>
      <c r="P24" s="300">
        <v>0</v>
      </c>
      <c r="Q24" s="300">
        <v>0</v>
      </c>
      <c r="R24" s="301" t="s">
        <v>94</v>
      </c>
      <c r="S24" s="301" t="s">
        <v>94</v>
      </c>
      <c r="T24" s="300" t="s">
        <v>94</v>
      </c>
      <c r="U24" s="300">
        <v>0</v>
      </c>
      <c r="V24" s="300">
        <f t="shared" si="0"/>
        <v>11.102</v>
      </c>
      <c r="W24" s="300">
        <f t="shared" si="0"/>
        <v>4.392</v>
      </c>
      <c r="X24" s="302" t="s">
        <v>94</v>
      </c>
      <c r="Y24" s="300">
        <v>0</v>
      </c>
      <c r="Z24" s="302" t="s">
        <v>94</v>
      </c>
      <c r="AA24" s="300">
        <v>0</v>
      </c>
      <c r="AB24" s="301" t="s">
        <v>94</v>
      </c>
      <c r="AC24" s="301" t="s">
        <v>94</v>
      </c>
      <c r="AD24" s="301" t="s">
        <v>94</v>
      </c>
      <c r="AE24" s="301" t="s">
        <v>94</v>
      </c>
      <c r="AF24" s="301" t="s">
        <v>94</v>
      </c>
      <c r="AG24" s="301" t="s">
        <v>94</v>
      </c>
      <c r="AH24" s="301" t="s">
        <v>94</v>
      </c>
      <c r="AI24" s="300">
        <v>0</v>
      </c>
      <c r="AJ24" s="302" t="s">
        <v>94</v>
      </c>
      <c r="AK24" s="300">
        <v>0</v>
      </c>
      <c r="AL24" s="300" t="s">
        <v>94</v>
      </c>
      <c r="AM24" s="300">
        <v>0</v>
      </c>
      <c r="AN24" s="300" t="s">
        <v>94</v>
      </c>
      <c r="AO24" s="300">
        <v>0</v>
      </c>
      <c r="AP24" s="300" t="s">
        <v>94</v>
      </c>
      <c r="AQ24" s="300">
        <v>0</v>
      </c>
      <c r="AR24" s="300" t="s">
        <v>94</v>
      </c>
      <c r="AS24" s="300">
        <v>0</v>
      </c>
      <c r="AT24" s="300" t="s">
        <v>94</v>
      </c>
      <c r="AU24" s="300">
        <v>0</v>
      </c>
      <c r="AV24" s="300" t="s">
        <v>94</v>
      </c>
      <c r="AW24" s="300">
        <v>0</v>
      </c>
    </row>
    <row r="25" spans="1:49" s="304" customFormat="1" ht="47.25">
      <c r="A25" s="313" t="s">
        <v>104</v>
      </c>
      <c r="B25" s="306" t="s">
        <v>105</v>
      </c>
      <c r="C25" s="299" t="s">
        <v>93</v>
      </c>
      <c r="D25" s="300">
        <v>0</v>
      </c>
      <c r="E25" s="300">
        <v>0</v>
      </c>
      <c r="F25" s="300">
        <v>0</v>
      </c>
      <c r="G25" s="300">
        <v>0</v>
      </c>
      <c r="H25" s="300">
        <v>0</v>
      </c>
      <c r="I25" s="300">
        <v>0</v>
      </c>
      <c r="J25" s="300">
        <v>0</v>
      </c>
      <c r="K25" s="300">
        <v>0</v>
      </c>
      <c r="L25" s="300">
        <v>0</v>
      </c>
      <c r="M25" s="300">
        <v>0</v>
      </c>
      <c r="N25" s="300">
        <v>0</v>
      </c>
      <c r="O25" s="300">
        <v>0</v>
      </c>
      <c r="P25" s="300">
        <v>0</v>
      </c>
      <c r="Q25" s="300">
        <v>0</v>
      </c>
      <c r="R25" s="301" t="s">
        <v>94</v>
      </c>
      <c r="S25" s="301" t="s">
        <v>94</v>
      </c>
      <c r="T25" s="300" t="s">
        <v>94</v>
      </c>
      <c r="U25" s="300">
        <v>0</v>
      </c>
      <c r="V25" s="300">
        <f t="shared" si="0"/>
        <v>11.102</v>
      </c>
      <c r="W25" s="300">
        <f t="shared" si="0"/>
        <v>4.392</v>
      </c>
      <c r="X25" s="302" t="s">
        <v>94</v>
      </c>
      <c r="Y25" s="300">
        <v>0</v>
      </c>
      <c r="Z25" s="302" t="s">
        <v>94</v>
      </c>
      <c r="AA25" s="300">
        <v>0</v>
      </c>
      <c r="AB25" s="301" t="s">
        <v>94</v>
      </c>
      <c r="AC25" s="301" t="s">
        <v>94</v>
      </c>
      <c r="AD25" s="301" t="s">
        <v>94</v>
      </c>
      <c r="AE25" s="301" t="s">
        <v>94</v>
      </c>
      <c r="AF25" s="301" t="s">
        <v>94</v>
      </c>
      <c r="AG25" s="301" t="s">
        <v>94</v>
      </c>
      <c r="AH25" s="301" t="s">
        <v>94</v>
      </c>
      <c r="AI25" s="300">
        <v>0</v>
      </c>
      <c r="AJ25" s="302" t="s">
        <v>94</v>
      </c>
      <c r="AK25" s="300">
        <v>0</v>
      </c>
      <c r="AL25" s="300" t="s">
        <v>94</v>
      </c>
      <c r="AM25" s="300">
        <v>0</v>
      </c>
      <c r="AN25" s="300" t="s">
        <v>94</v>
      </c>
      <c r="AO25" s="300">
        <v>0</v>
      </c>
      <c r="AP25" s="300" t="s">
        <v>94</v>
      </c>
      <c r="AQ25" s="300">
        <v>0</v>
      </c>
      <c r="AR25" s="300" t="s">
        <v>94</v>
      </c>
      <c r="AS25" s="300">
        <v>0</v>
      </c>
      <c r="AT25" s="300" t="s">
        <v>94</v>
      </c>
      <c r="AU25" s="300">
        <v>0</v>
      </c>
      <c r="AV25" s="300" t="s">
        <v>94</v>
      </c>
      <c r="AW25" s="300">
        <v>0</v>
      </c>
    </row>
    <row r="26" spans="1:49" s="304" customFormat="1" ht="31.5">
      <c r="A26" s="313" t="s">
        <v>106</v>
      </c>
      <c r="B26" s="306" t="s">
        <v>107</v>
      </c>
      <c r="C26" s="299" t="s">
        <v>93</v>
      </c>
      <c r="D26" s="300">
        <v>0</v>
      </c>
      <c r="E26" s="300">
        <v>0</v>
      </c>
      <c r="F26" s="300">
        <v>0</v>
      </c>
      <c r="G26" s="300">
        <v>0</v>
      </c>
      <c r="H26" s="300">
        <v>0</v>
      </c>
      <c r="I26" s="300">
        <v>0</v>
      </c>
      <c r="J26" s="300">
        <v>0</v>
      </c>
      <c r="K26" s="300">
        <v>0</v>
      </c>
      <c r="L26" s="300">
        <v>0</v>
      </c>
      <c r="M26" s="300">
        <v>0</v>
      </c>
      <c r="N26" s="300">
        <v>0</v>
      </c>
      <c r="O26" s="300">
        <v>0</v>
      </c>
      <c r="P26" s="300">
        <v>0</v>
      </c>
      <c r="Q26" s="300">
        <v>0</v>
      </c>
      <c r="R26" s="301" t="s">
        <v>94</v>
      </c>
      <c r="S26" s="301" t="s">
        <v>94</v>
      </c>
      <c r="T26" s="300" t="s">
        <v>94</v>
      </c>
      <c r="U26" s="300">
        <v>0</v>
      </c>
      <c r="V26" s="300">
        <f>V27+V28+V29+V30</f>
        <v>11.102</v>
      </c>
      <c r="W26" s="300">
        <f>W27+W28+W29+W30</f>
        <v>4.392</v>
      </c>
      <c r="X26" s="302" t="s">
        <v>94</v>
      </c>
      <c r="Y26" s="300">
        <v>0</v>
      </c>
      <c r="Z26" s="302" t="s">
        <v>94</v>
      </c>
      <c r="AA26" s="300">
        <v>0</v>
      </c>
      <c r="AB26" s="301" t="s">
        <v>94</v>
      </c>
      <c r="AC26" s="301" t="s">
        <v>94</v>
      </c>
      <c r="AD26" s="301" t="s">
        <v>94</v>
      </c>
      <c r="AE26" s="301" t="s">
        <v>94</v>
      </c>
      <c r="AF26" s="301" t="s">
        <v>94</v>
      </c>
      <c r="AG26" s="301" t="s">
        <v>94</v>
      </c>
      <c r="AH26" s="301" t="s">
        <v>94</v>
      </c>
      <c r="AI26" s="300">
        <v>0</v>
      </c>
      <c r="AJ26" s="302" t="s">
        <v>94</v>
      </c>
      <c r="AK26" s="300">
        <v>0</v>
      </c>
      <c r="AL26" s="300" t="s">
        <v>94</v>
      </c>
      <c r="AM26" s="300">
        <v>0</v>
      </c>
      <c r="AN26" s="300" t="s">
        <v>94</v>
      </c>
      <c r="AO26" s="300">
        <v>0</v>
      </c>
      <c r="AP26" s="300" t="s">
        <v>94</v>
      </c>
      <c r="AQ26" s="300">
        <v>0</v>
      </c>
      <c r="AR26" s="300" t="s">
        <v>94</v>
      </c>
      <c r="AS26" s="300">
        <v>0</v>
      </c>
      <c r="AT26" s="300" t="s">
        <v>94</v>
      </c>
      <c r="AU26" s="300">
        <v>0</v>
      </c>
      <c r="AV26" s="300" t="s">
        <v>94</v>
      </c>
      <c r="AW26" s="300">
        <v>0</v>
      </c>
    </row>
    <row r="27" spans="1:49" s="304" customFormat="1" ht="94.5">
      <c r="A27" s="314" t="s">
        <v>108</v>
      </c>
      <c r="B27" s="315" t="s">
        <v>136</v>
      </c>
      <c r="C27" s="299" t="s">
        <v>93</v>
      </c>
      <c r="D27" s="300">
        <v>0</v>
      </c>
      <c r="E27" s="300">
        <v>0</v>
      </c>
      <c r="F27" s="300">
        <v>0</v>
      </c>
      <c r="G27" s="300">
        <v>0</v>
      </c>
      <c r="H27" s="300">
        <v>0</v>
      </c>
      <c r="I27" s="300">
        <v>0</v>
      </c>
      <c r="J27" s="300">
        <v>0</v>
      </c>
      <c r="K27" s="300">
        <v>0</v>
      </c>
      <c r="L27" s="300">
        <v>0</v>
      </c>
      <c r="M27" s="300">
        <v>0</v>
      </c>
      <c r="N27" s="300">
        <v>0</v>
      </c>
      <c r="O27" s="300">
        <v>0</v>
      </c>
      <c r="P27" s="300">
        <v>0</v>
      </c>
      <c r="Q27" s="300">
        <v>0</v>
      </c>
      <c r="R27" s="301" t="s">
        <v>94</v>
      </c>
      <c r="S27" s="301" t="s">
        <v>94</v>
      </c>
      <c r="T27" s="300" t="s">
        <v>94</v>
      </c>
      <c r="U27" s="300">
        <v>0</v>
      </c>
      <c r="V27" s="316" t="s">
        <v>137</v>
      </c>
      <c r="W27" s="316" t="s">
        <v>137</v>
      </c>
      <c r="X27" s="302" t="s">
        <v>94</v>
      </c>
      <c r="Y27" s="300">
        <v>0</v>
      </c>
      <c r="Z27" s="302" t="s">
        <v>94</v>
      </c>
      <c r="AA27" s="300">
        <v>0</v>
      </c>
      <c r="AB27" s="301" t="s">
        <v>94</v>
      </c>
      <c r="AC27" s="301" t="s">
        <v>94</v>
      </c>
      <c r="AD27" s="301" t="s">
        <v>94</v>
      </c>
      <c r="AE27" s="301" t="s">
        <v>94</v>
      </c>
      <c r="AF27" s="301" t="s">
        <v>94</v>
      </c>
      <c r="AG27" s="301" t="s">
        <v>94</v>
      </c>
      <c r="AH27" s="301" t="s">
        <v>94</v>
      </c>
      <c r="AI27" s="300">
        <v>0</v>
      </c>
      <c r="AJ27" s="302" t="s">
        <v>94</v>
      </c>
      <c r="AK27" s="300">
        <v>0</v>
      </c>
      <c r="AL27" s="300" t="s">
        <v>94</v>
      </c>
      <c r="AM27" s="300">
        <v>0</v>
      </c>
      <c r="AN27" s="300" t="s">
        <v>94</v>
      </c>
      <c r="AO27" s="300">
        <v>0</v>
      </c>
      <c r="AP27" s="300" t="s">
        <v>94</v>
      </c>
      <c r="AQ27" s="300">
        <v>0</v>
      </c>
      <c r="AR27" s="300" t="s">
        <v>94</v>
      </c>
      <c r="AS27" s="300">
        <v>0</v>
      </c>
      <c r="AT27" s="300" t="s">
        <v>94</v>
      </c>
      <c r="AU27" s="300">
        <v>0</v>
      </c>
      <c r="AV27" s="300" t="s">
        <v>94</v>
      </c>
      <c r="AW27" s="300">
        <v>0</v>
      </c>
    </row>
    <row r="28" spans="1:49" s="304" customFormat="1" ht="63">
      <c r="A28" s="314" t="s">
        <v>111</v>
      </c>
      <c r="B28" s="315" t="s">
        <v>138</v>
      </c>
      <c r="C28" s="299" t="s">
        <v>93</v>
      </c>
      <c r="D28" s="300">
        <v>0</v>
      </c>
      <c r="E28" s="300">
        <v>0</v>
      </c>
      <c r="F28" s="300">
        <v>0</v>
      </c>
      <c r="G28" s="300">
        <v>0</v>
      </c>
      <c r="H28" s="300">
        <v>0</v>
      </c>
      <c r="I28" s="300">
        <v>0</v>
      </c>
      <c r="J28" s="300">
        <v>0</v>
      </c>
      <c r="K28" s="300">
        <v>0</v>
      </c>
      <c r="L28" s="300">
        <v>0</v>
      </c>
      <c r="M28" s="300">
        <v>0</v>
      </c>
      <c r="N28" s="300">
        <v>0</v>
      </c>
      <c r="O28" s="300">
        <v>0</v>
      </c>
      <c r="P28" s="300">
        <v>0</v>
      </c>
      <c r="Q28" s="300">
        <v>0</v>
      </c>
      <c r="R28" s="301" t="s">
        <v>94</v>
      </c>
      <c r="S28" s="301" t="s">
        <v>94</v>
      </c>
      <c r="T28" s="300" t="s">
        <v>94</v>
      </c>
      <c r="U28" s="300">
        <v>0</v>
      </c>
      <c r="V28" s="316" t="s">
        <v>139</v>
      </c>
      <c r="W28" s="316" t="s">
        <v>133</v>
      </c>
      <c r="X28" s="302" t="s">
        <v>94</v>
      </c>
      <c r="Y28" s="300">
        <v>0</v>
      </c>
      <c r="Z28" s="302" t="s">
        <v>94</v>
      </c>
      <c r="AA28" s="300">
        <v>0</v>
      </c>
      <c r="AB28" s="301" t="s">
        <v>94</v>
      </c>
      <c r="AC28" s="301" t="s">
        <v>94</v>
      </c>
      <c r="AD28" s="301" t="s">
        <v>94</v>
      </c>
      <c r="AE28" s="301" t="s">
        <v>94</v>
      </c>
      <c r="AF28" s="301" t="s">
        <v>94</v>
      </c>
      <c r="AG28" s="301" t="s">
        <v>94</v>
      </c>
      <c r="AH28" s="301" t="s">
        <v>94</v>
      </c>
      <c r="AI28" s="300">
        <v>0</v>
      </c>
      <c r="AJ28" s="302" t="s">
        <v>94</v>
      </c>
      <c r="AK28" s="300">
        <v>0</v>
      </c>
      <c r="AL28" s="300" t="s">
        <v>94</v>
      </c>
      <c r="AM28" s="300">
        <v>0</v>
      </c>
      <c r="AN28" s="300" t="s">
        <v>94</v>
      </c>
      <c r="AO28" s="300">
        <v>0</v>
      </c>
      <c r="AP28" s="300" t="s">
        <v>94</v>
      </c>
      <c r="AQ28" s="300">
        <v>0</v>
      </c>
      <c r="AR28" s="300" t="s">
        <v>94</v>
      </c>
      <c r="AS28" s="300">
        <v>0</v>
      </c>
      <c r="AT28" s="300" t="s">
        <v>94</v>
      </c>
      <c r="AU28" s="300">
        <v>0</v>
      </c>
      <c r="AV28" s="300" t="s">
        <v>94</v>
      </c>
      <c r="AW28" s="300">
        <v>0</v>
      </c>
    </row>
    <row r="29" spans="1:49" s="304" customFormat="1" ht="78.75">
      <c r="A29" s="314" t="s">
        <v>130</v>
      </c>
      <c r="B29" s="315" t="s">
        <v>140</v>
      </c>
      <c r="C29" s="299" t="s">
        <v>93</v>
      </c>
      <c r="D29" s="300">
        <v>0</v>
      </c>
      <c r="E29" s="300">
        <v>0</v>
      </c>
      <c r="F29" s="300">
        <v>0</v>
      </c>
      <c r="G29" s="300">
        <v>0</v>
      </c>
      <c r="H29" s="300">
        <v>0</v>
      </c>
      <c r="I29" s="300">
        <v>0</v>
      </c>
      <c r="J29" s="300">
        <v>0</v>
      </c>
      <c r="K29" s="300">
        <v>0</v>
      </c>
      <c r="L29" s="300">
        <v>0</v>
      </c>
      <c r="M29" s="300">
        <v>0</v>
      </c>
      <c r="N29" s="300">
        <v>0</v>
      </c>
      <c r="O29" s="300">
        <v>0</v>
      </c>
      <c r="P29" s="300">
        <v>0</v>
      </c>
      <c r="Q29" s="300">
        <v>0</v>
      </c>
      <c r="R29" s="301" t="s">
        <v>94</v>
      </c>
      <c r="S29" s="301" t="s">
        <v>94</v>
      </c>
      <c r="T29" s="300" t="s">
        <v>94</v>
      </c>
      <c r="U29" s="300">
        <v>0</v>
      </c>
      <c r="V29" s="316" t="s">
        <v>141</v>
      </c>
      <c r="W29" s="316" t="s">
        <v>142</v>
      </c>
      <c r="X29" s="302" t="s">
        <v>94</v>
      </c>
      <c r="Y29" s="300">
        <v>0</v>
      </c>
      <c r="Z29" s="302" t="s">
        <v>94</v>
      </c>
      <c r="AA29" s="300">
        <v>0</v>
      </c>
      <c r="AB29" s="301" t="s">
        <v>94</v>
      </c>
      <c r="AC29" s="301" t="s">
        <v>94</v>
      </c>
      <c r="AD29" s="301" t="s">
        <v>94</v>
      </c>
      <c r="AE29" s="301" t="s">
        <v>94</v>
      </c>
      <c r="AF29" s="301" t="s">
        <v>94</v>
      </c>
      <c r="AG29" s="301" t="s">
        <v>94</v>
      </c>
      <c r="AH29" s="301" t="s">
        <v>94</v>
      </c>
      <c r="AI29" s="300">
        <v>0</v>
      </c>
      <c r="AJ29" s="302" t="s">
        <v>94</v>
      </c>
      <c r="AK29" s="300">
        <v>0</v>
      </c>
      <c r="AL29" s="300" t="s">
        <v>94</v>
      </c>
      <c r="AM29" s="300">
        <v>0</v>
      </c>
      <c r="AN29" s="300" t="s">
        <v>94</v>
      </c>
      <c r="AO29" s="300">
        <v>0</v>
      </c>
      <c r="AP29" s="300" t="s">
        <v>94</v>
      </c>
      <c r="AQ29" s="300">
        <v>0</v>
      </c>
      <c r="AR29" s="300" t="s">
        <v>94</v>
      </c>
      <c r="AS29" s="300">
        <v>0</v>
      </c>
      <c r="AT29" s="300" t="s">
        <v>94</v>
      </c>
      <c r="AU29" s="300">
        <v>0</v>
      </c>
      <c r="AV29" s="300" t="s">
        <v>94</v>
      </c>
      <c r="AW29" s="300">
        <v>0</v>
      </c>
    </row>
    <row r="30" spans="1:49" s="304" customFormat="1" ht="78.75">
      <c r="A30" s="314" t="s">
        <v>143</v>
      </c>
      <c r="B30" s="315" t="s">
        <v>144</v>
      </c>
      <c r="C30" s="299" t="s">
        <v>93</v>
      </c>
      <c r="D30" s="300">
        <v>0</v>
      </c>
      <c r="E30" s="300">
        <v>0</v>
      </c>
      <c r="F30" s="300">
        <v>0</v>
      </c>
      <c r="G30" s="300">
        <v>0</v>
      </c>
      <c r="H30" s="300">
        <v>0</v>
      </c>
      <c r="I30" s="300">
        <v>0</v>
      </c>
      <c r="J30" s="300">
        <v>0</v>
      </c>
      <c r="K30" s="300">
        <v>0</v>
      </c>
      <c r="L30" s="300">
        <v>0</v>
      </c>
      <c r="M30" s="300">
        <v>0</v>
      </c>
      <c r="N30" s="300">
        <v>0</v>
      </c>
      <c r="O30" s="300">
        <v>0</v>
      </c>
      <c r="P30" s="300">
        <v>0</v>
      </c>
      <c r="Q30" s="300">
        <v>0</v>
      </c>
      <c r="R30" s="301" t="s">
        <v>94</v>
      </c>
      <c r="S30" s="301" t="s">
        <v>94</v>
      </c>
      <c r="T30" s="300" t="s">
        <v>94</v>
      </c>
      <c r="U30" s="300">
        <v>0</v>
      </c>
      <c r="V30" s="316" t="s">
        <v>145</v>
      </c>
      <c r="W30" s="316" t="s">
        <v>142</v>
      </c>
      <c r="X30" s="302" t="s">
        <v>94</v>
      </c>
      <c r="Y30" s="300">
        <v>0</v>
      </c>
      <c r="Z30" s="302" t="s">
        <v>94</v>
      </c>
      <c r="AA30" s="300">
        <v>0</v>
      </c>
      <c r="AB30" s="301" t="s">
        <v>94</v>
      </c>
      <c r="AC30" s="301" t="s">
        <v>94</v>
      </c>
      <c r="AD30" s="301" t="s">
        <v>94</v>
      </c>
      <c r="AE30" s="301" t="s">
        <v>94</v>
      </c>
      <c r="AF30" s="301" t="s">
        <v>94</v>
      </c>
      <c r="AG30" s="301" t="s">
        <v>94</v>
      </c>
      <c r="AH30" s="301" t="s">
        <v>94</v>
      </c>
      <c r="AI30" s="300">
        <v>0</v>
      </c>
      <c r="AJ30" s="302" t="s">
        <v>94</v>
      </c>
      <c r="AK30" s="300">
        <v>0</v>
      </c>
      <c r="AL30" s="300" t="s">
        <v>94</v>
      </c>
      <c r="AM30" s="300">
        <v>0</v>
      </c>
      <c r="AN30" s="300" t="s">
        <v>94</v>
      </c>
      <c r="AO30" s="300">
        <v>0</v>
      </c>
      <c r="AP30" s="300" t="s">
        <v>94</v>
      </c>
      <c r="AQ30" s="300">
        <v>0</v>
      </c>
      <c r="AR30" s="300" t="s">
        <v>94</v>
      </c>
      <c r="AS30" s="300">
        <v>0</v>
      </c>
      <c r="AT30" s="300" t="s">
        <v>94</v>
      </c>
      <c r="AU30" s="300">
        <v>0</v>
      </c>
      <c r="AV30" s="300" t="s">
        <v>94</v>
      </c>
      <c r="AW30" s="300">
        <v>0</v>
      </c>
    </row>
    <row r="31" spans="1:49" s="304" customFormat="1" ht="47.25">
      <c r="A31" s="312" t="s">
        <v>114</v>
      </c>
      <c r="B31" s="298" t="s">
        <v>115</v>
      </c>
      <c r="C31" s="299" t="s">
        <v>93</v>
      </c>
      <c r="D31" s="300">
        <v>0</v>
      </c>
      <c r="E31" s="300">
        <v>0</v>
      </c>
      <c r="F31" s="300">
        <v>0</v>
      </c>
      <c r="G31" s="300">
        <v>0</v>
      </c>
      <c r="H31" s="300">
        <v>0</v>
      </c>
      <c r="I31" s="300">
        <v>0</v>
      </c>
      <c r="J31" s="300">
        <f>J32</f>
        <v>2.36</v>
      </c>
      <c r="K31" s="300">
        <f>K32</f>
        <v>2.36</v>
      </c>
      <c r="L31" s="300">
        <f>L33</f>
        <v>0.8</v>
      </c>
      <c r="M31" s="300">
        <f>M33</f>
        <v>0.8</v>
      </c>
      <c r="N31" s="300">
        <v>0</v>
      </c>
      <c r="O31" s="300">
        <v>0</v>
      </c>
      <c r="P31" s="300">
        <v>0</v>
      </c>
      <c r="Q31" s="300">
        <v>0</v>
      </c>
      <c r="R31" s="301" t="s">
        <v>94</v>
      </c>
      <c r="S31" s="301" t="s">
        <v>94</v>
      </c>
      <c r="T31" s="300" t="s">
        <v>94</v>
      </c>
      <c r="U31" s="300">
        <v>0</v>
      </c>
      <c r="V31" s="300">
        <v>0</v>
      </c>
      <c r="W31" s="300">
        <v>0</v>
      </c>
      <c r="X31" s="302" t="s">
        <v>94</v>
      </c>
      <c r="Y31" s="300">
        <v>0</v>
      </c>
      <c r="Z31" s="302" t="s">
        <v>94</v>
      </c>
      <c r="AA31" s="300">
        <v>0</v>
      </c>
      <c r="AB31" s="301" t="s">
        <v>94</v>
      </c>
      <c r="AC31" s="301" t="s">
        <v>94</v>
      </c>
      <c r="AD31" s="301" t="s">
        <v>94</v>
      </c>
      <c r="AE31" s="301" t="s">
        <v>94</v>
      </c>
      <c r="AF31" s="301" t="s">
        <v>94</v>
      </c>
      <c r="AG31" s="301" t="s">
        <v>94</v>
      </c>
      <c r="AH31" s="301" t="s">
        <v>94</v>
      </c>
      <c r="AI31" s="300">
        <v>0</v>
      </c>
      <c r="AJ31" s="302" t="s">
        <v>94</v>
      </c>
      <c r="AK31" s="300">
        <v>0</v>
      </c>
      <c r="AL31" s="300" t="s">
        <v>94</v>
      </c>
      <c r="AM31" s="300">
        <v>0</v>
      </c>
      <c r="AN31" s="300" t="s">
        <v>94</v>
      </c>
      <c r="AO31" s="300">
        <v>0</v>
      </c>
      <c r="AP31" s="300" t="s">
        <v>94</v>
      </c>
      <c r="AQ31" s="300">
        <v>0</v>
      </c>
      <c r="AR31" s="300" t="s">
        <v>94</v>
      </c>
      <c r="AS31" s="300">
        <v>0</v>
      </c>
      <c r="AT31" s="300" t="s">
        <v>94</v>
      </c>
      <c r="AU31" s="300">
        <v>0</v>
      </c>
      <c r="AV31" s="300" t="s">
        <v>94</v>
      </c>
      <c r="AW31" s="300">
        <v>0</v>
      </c>
    </row>
    <row r="32" spans="1:49" s="304" customFormat="1" ht="47.25">
      <c r="A32" s="314" t="s">
        <v>116</v>
      </c>
      <c r="B32" s="315" t="s">
        <v>146</v>
      </c>
      <c r="C32" s="299" t="s">
        <v>93</v>
      </c>
      <c r="D32" s="300">
        <v>0</v>
      </c>
      <c r="E32" s="300">
        <v>0</v>
      </c>
      <c r="F32" s="300">
        <v>0</v>
      </c>
      <c r="G32" s="300">
        <v>0</v>
      </c>
      <c r="H32" s="300">
        <v>0</v>
      </c>
      <c r="I32" s="300">
        <v>0</v>
      </c>
      <c r="J32" s="300">
        <v>2.36</v>
      </c>
      <c r="K32" s="300">
        <v>2.36</v>
      </c>
      <c r="L32" s="300">
        <v>0</v>
      </c>
      <c r="M32" s="300">
        <v>0</v>
      </c>
      <c r="N32" s="300">
        <v>0</v>
      </c>
      <c r="O32" s="300">
        <v>0</v>
      </c>
      <c r="P32" s="300">
        <v>0</v>
      </c>
      <c r="Q32" s="300">
        <v>0</v>
      </c>
      <c r="R32" s="301" t="s">
        <v>94</v>
      </c>
      <c r="S32" s="301" t="s">
        <v>94</v>
      </c>
      <c r="T32" s="300" t="s">
        <v>94</v>
      </c>
      <c r="U32" s="300">
        <v>0</v>
      </c>
      <c r="V32" s="300" t="s">
        <v>94</v>
      </c>
      <c r="W32" s="300">
        <v>0</v>
      </c>
      <c r="X32" s="302" t="s">
        <v>94</v>
      </c>
      <c r="Y32" s="300">
        <v>0</v>
      </c>
      <c r="Z32" s="302" t="s">
        <v>94</v>
      </c>
      <c r="AA32" s="300">
        <v>0</v>
      </c>
      <c r="AB32" s="301" t="s">
        <v>94</v>
      </c>
      <c r="AC32" s="301" t="s">
        <v>94</v>
      </c>
      <c r="AD32" s="301" t="s">
        <v>94</v>
      </c>
      <c r="AE32" s="301" t="s">
        <v>94</v>
      </c>
      <c r="AF32" s="301" t="s">
        <v>94</v>
      </c>
      <c r="AG32" s="301" t="s">
        <v>94</v>
      </c>
      <c r="AH32" s="301" t="s">
        <v>94</v>
      </c>
      <c r="AI32" s="300">
        <v>0</v>
      </c>
      <c r="AJ32" s="302" t="s">
        <v>94</v>
      </c>
      <c r="AK32" s="300">
        <v>0</v>
      </c>
      <c r="AL32" s="300" t="s">
        <v>94</v>
      </c>
      <c r="AM32" s="300">
        <v>0</v>
      </c>
      <c r="AN32" s="300" t="s">
        <v>94</v>
      </c>
      <c r="AO32" s="300">
        <v>0</v>
      </c>
      <c r="AP32" s="300" t="s">
        <v>94</v>
      </c>
      <c r="AQ32" s="300">
        <v>0</v>
      </c>
      <c r="AR32" s="300" t="s">
        <v>94</v>
      </c>
      <c r="AS32" s="300">
        <v>0</v>
      </c>
      <c r="AT32" s="300" t="s">
        <v>94</v>
      </c>
      <c r="AU32" s="300">
        <v>0</v>
      </c>
      <c r="AV32" s="300" t="s">
        <v>94</v>
      </c>
      <c r="AW32" s="300">
        <v>0</v>
      </c>
    </row>
    <row r="33" spans="1:49" s="304" customFormat="1" ht="63">
      <c r="A33" s="314" t="s">
        <v>118</v>
      </c>
      <c r="B33" s="315" t="s">
        <v>147</v>
      </c>
      <c r="C33" s="299" t="s">
        <v>93</v>
      </c>
      <c r="D33" s="300">
        <v>0</v>
      </c>
      <c r="E33" s="300">
        <v>0</v>
      </c>
      <c r="F33" s="300">
        <v>0</v>
      </c>
      <c r="G33" s="300">
        <v>0</v>
      </c>
      <c r="H33" s="300">
        <v>0</v>
      </c>
      <c r="I33" s="300">
        <v>0</v>
      </c>
      <c r="J33" s="300">
        <v>0</v>
      </c>
      <c r="K33" s="300">
        <v>0</v>
      </c>
      <c r="L33" s="300">
        <v>0.8</v>
      </c>
      <c r="M33" s="300">
        <v>0.8</v>
      </c>
      <c r="N33" s="300">
        <v>0</v>
      </c>
      <c r="O33" s="300">
        <v>0</v>
      </c>
      <c r="P33" s="300">
        <v>0</v>
      </c>
      <c r="Q33" s="300">
        <v>0</v>
      </c>
      <c r="R33" s="301" t="s">
        <v>94</v>
      </c>
      <c r="S33" s="301" t="s">
        <v>94</v>
      </c>
      <c r="T33" s="300" t="s">
        <v>94</v>
      </c>
      <c r="U33" s="300">
        <v>0</v>
      </c>
      <c r="V33" s="300">
        <v>0</v>
      </c>
      <c r="W33" s="300">
        <v>0</v>
      </c>
      <c r="X33" s="302" t="s">
        <v>94</v>
      </c>
      <c r="Y33" s="300">
        <v>0</v>
      </c>
      <c r="Z33" s="302" t="s">
        <v>94</v>
      </c>
      <c r="AA33" s="300">
        <v>0</v>
      </c>
      <c r="AB33" s="301" t="s">
        <v>94</v>
      </c>
      <c r="AC33" s="301" t="s">
        <v>94</v>
      </c>
      <c r="AD33" s="301" t="s">
        <v>94</v>
      </c>
      <c r="AE33" s="301" t="s">
        <v>94</v>
      </c>
      <c r="AF33" s="301" t="s">
        <v>94</v>
      </c>
      <c r="AG33" s="301" t="s">
        <v>94</v>
      </c>
      <c r="AH33" s="301" t="s">
        <v>94</v>
      </c>
      <c r="AI33" s="300">
        <v>0</v>
      </c>
      <c r="AJ33" s="302" t="s">
        <v>94</v>
      </c>
      <c r="AK33" s="300">
        <v>0</v>
      </c>
      <c r="AL33" s="300" t="s">
        <v>94</v>
      </c>
      <c r="AM33" s="300">
        <v>0</v>
      </c>
      <c r="AN33" s="300" t="s">
        <v>94</v>
      </c>
      <c r="AO33" s="300">
        <v>0</v>
      </c>
      <c r="AP33" s="300" t="s">
        <v>94</v>
      </c>
      <c r="AQ33" s="300">
        <v>0</v>
      </c>
      <c r="AR33" s="300" t="s">
        <v>94</v>
      </c>
      <c r="AS33" s="300">
        <v>0</v>
      </c>
      <c r="AT33" s="300" t="s">
        <v>94</v>
      </c>
      <c r="AU33" s="300">
        <v>0</v>
      </c>
      <c r="AV33" s="300" t="s">
        <v>94</v>
      </c>
      <c r="AW33" s="300">
        <v>0</v>
      </c>
    </row>
  </sheetData>
  <sheetProtection selectLockedCells="1" selectUnlockedCells="1"/>
  <autoFilter ref="A19:AS19"/>
  <mergeCells count="47">
    <mergeCell ref="AR17:AS17"/>
    <mergeCell ref="AT17:AU17"/>
    <mergeCell ref="AV17:AW17"/>
    <mergeCell ref="AF17:AG17"/>
    <mergeCell ref="AH17:AI17"/>
    <mergeCell ref="AJ17:AK17"/>
    <mergeCell ref="AL17:AM17"/>
    <mergeCell ref="AN17:AO17"/>
    <mergeCell ref="AP17:AQ17"/>
    <mergeCell ref="T17:U17"/>
    <mergeCell ref="V17:W17"/>
    <mergeCell ref="X17:Y17"/>
    <mergeCell ref="Z17:AA17"/>
    <mergeCell ref="AB17:AC17"/>
    <mergeCell ref="AD17:AE17"/>
    <mergeCell ref="AR16:AU16"/>
    <mergeCell ref="AV16:AW16"/>
    <mergeCell ref="D17:E17"/>
    <mergeCell ref="F17:G17"/>
    <mergeCell ref="H17:I17"/>
    <mergeCell ref="J17:K17"/>
    <mergeCell ref="L17:M17"/>
    <mergeCell ref="N17:O17"/>
    <mergeCell ref="P17:Q17"/>
    <mergeCell ref="R17:S17"/>
    <mergeCell ref="A14:AS14"/>
    <mergeCell ref="A15:A18"/>
    <mergeCell ref="B15:B18"/>
    <mergeCell ref="C15:C18"/>
    <mergeCell ref="D15:AW15"/>
    <mergeCell ref="D16:S16"/>
    <mergeCell ref="T16:AC16"/>
    <mergeCell ref="AD16:AG16"/>
    <mergeCell ref="AH16:AK16"/>
    <mergeCell ref="AL16:AQ16"/>
    <mergeCell ref="A5:AW5"/>
    <mergeCell ref="A7:AW7"/>
    <mergeCell ref="A8:AW8"/>
    <mergeCell ref="A10:AW10"/>
    <mergeCell ref="A12:AW12"/>
    <mergeCell ref="A13:AW13"/>
    <mergeCell ref="AU1:AW1"/>
    <mergeCell ref="K2:L2"/>
    <mergeCell ref="M2:N2"/>
    <mergeCell ref="AU2:AW2"/>
    <mergeCell ref="AU3:AW3"/>
    <mergeCell ref="A4:AW4"/>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4.xml><?xml version="1.0" encoding="utf-8"?>
<worksheet xmlns="http://schemas.openxmlformats.org/spreadsheetml/2006/main" xmlns:r="http://schemas.openxmlformats.org/officeDocument/2006/relationships">
  <sheetPr>
    <tabColor indexed="32"/>
    <pageSetUpPr fitToPage="1"/>
  </sheetPr>
  <dimension ref="A1:AW35"/>
  <sheetViews>
    <sheetView showGridLines="0" view="pageBreakPreview" zoomScale="55" zoomScaleSheetLayoutView="55" zoomScalePageLayoutView="0" workbookViewId="0" topLeftCell="A12">
      <selection activeCell="L17" sqref="L17:M17"/>
    </sheetView>
  </sheetViews>
  <sheetFormatPr defaultColWidth="9.140625" defaultRowHeight="12.75"/>
  <cols>
    <col min="1" max="1" width="20.28125" style="1" customWidth="1"/>
    <col min="2" max="2" width="43.28125" style="1" customWidth="1"/>
    <col min="3" max="3" width="31.7109375" style="1" customWidth="1"/>
    <col min="4" max="45" width="12.140625" style="1" customWidth="1"/>
    <col min="46" max="16384" width="9.140625" style="1" customWidth="1"/>
  </cols>
  <sheetData>
    <row r="1" spans="47:49" ht="18.75">
      <c r="AU1" s="402" t="s">
        <v>0</v>
      </c>
      <c r="AV1" s="402"/>
      <c r="AW1" s="402"/>
    </row>
    <row r="2" spans="10:49" ht="18.75" customHeight="1">
      <c r="J2" s="4"/>
      <c r="K2" s="403"/>
      <c r="L2" s="403"/>
      <c r="M2" s="403"/>
      <c r="N2" s="403"/>
      <c r="O2" s="4"/>
      <c r="AU2" s="402" t="s">
        <v>1</v>
      </c>
      <c r="AV2" s="402"/>
      <c r="AW2" s="402"/>
    </row>
    <row r="3" spans="10:49" ht="18.75">
      <c r="J3" s="5"/>
      <c r="K3" s="5"/>
      <c r="L3" s="5"/>
      <c r="M3" s="5"/>
      <c r="N3" s="5"/>
      <c r="O3" s="5"/>
      <c r="AU3" s="402" t="s">
        <v>2</v>
      </c>
      <c r="AV3" s="402"/>
      <c r="AW3" s="402"/>
    </row>
    <row r="4" spans="1:49" ht="18.75">
      <c r="A4" s="404" t="s">
        <v>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row>
    <row r="5" spans="1:49" ht="18.75">
      <c r="A5" s="404" t="s">
        <v>148</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spans="1:45" ht="18.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9"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spans="1:49"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2">
      <c r="A9" s="10"/>
    </row>
    <row r="10" spans="1:49" ht="18.75">
      <c r="A10" s="404" t="s">
        <v>7</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spans="1:45" ht="18.75">
      <c r="A11" s="11"/>
      <c r="B11" s="11"/>
      <c r="C11" s="11"/>
      <c r="D11" s="11"/>
      <c r="E11" s="11"/>
      <c r="F11" s="11"/>
      <c r="G11" s="11"/>
      <c r="H11" s="11"/>
      <c r="I11" s="11"/>
      <c r="J11" s="11"/>
      <c r="K11" s="11"/>
      <c r="L11" s="11"/>
      <c r="M11" s="11"/>
      <c r="N11" s="11"/>
      <c r="O11" s="11"/>
      <c r="P11" s="14"/>
      <c r="Q11" s="14"/>
      <c r="R11" s="14"/>
      <c r="S11" s="14"/>
      <c r="T11" s="14"/>
      <c r="U11" s="14"/>
      <c r="V11" s="14"/>
      <c r="W11" s="14"/>
      <c r="X11" s="14"/>
      <c r="Y11" s="14"/>
      <c r="Z11" s="14"/>
      <c r="AA11" s="14"/>
      <c r="AB11" s="14"/>
      <c r="AC11" s="14"/>
      <c r="AD11" s="14"/>
      <c r="AE11" s="14"/>
      <c r="AF11" s="14"/>
      <c r="AG11" s="14"/>
      <c r="AH11" s="11"/>
      <c r="AI11" s="11"/>
      <c r="AJ11" s="11"/>
      <c r="AK11" s="11"/>
      <c r="AL11" s="11"/>
      <c r="AM11" s="11"/>
      <c r="AN11" s="11"/>
      <c r="AO11" s="11"/>
      <c r="AP11" s="11"/>
      <c r="AQ11" s="11"/>
      <c r="AR11" s="11"/>
      <c r="AS11" s="11"/>
    </row>
    <row r="12" spans="1:49" s="5" customFormat="1"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row>
    <row r="13" spans="1:49" s="5" customFormat="1" ht="15.75">
      <c r="A13" s="407" t="s">
        <v>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5" s="5" customFormat="1" ht="18.75">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row>
    <row r="15" spans="1:49" s="16" customFormat="1" ht="15.75" customHeight="1">
      <c r="A15" s="409" t="s">
        <v>10</v>
      </c>
      <c r="B15" s="409" t="s">
        <v>11</v>
      </c>
      <c r="C15" s="409" t="s">
        <v>12</v>
      </c>
      <c r="D15" s="409" t="s">
        <v>13</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pans="1:49" ht="63" customHeight="1">
      <c r="A16" s="409"/>
      <c r="B16" s="409"/>
      <c r="C16" s="409"/>
      <c r="D16" s="409" t="s">
        <v>14</v>
      </c>
      <c r="E16" s="409"/>
      <c r="F16" s="409"/>
      <c r="G16" s="409"/>
      <c r="H16" s="409"/>
      <c r="I16" s="409"/>
      <c r="J16" s="409"/>
      <c r="K16" s="409"/>
      <c r="L16" s="409"/>
      <c r="M16" s="409"/>
      <c r="N16" s="409"/>
      <c r="O16" s="409"/>
      <c r="P16" s="409"/>
      <c r="Q16" s="409"/>
      <c r="R16" s="409"/>
      <c r="S16" s="409"/>
      <c r="T16" s="409" t="s">
        <v>15</v>
      </c>
      <c r="U16" s="409"/>
      <c r="V16" s="409"/>
      <c r="W16" s="409"/>
      <c r="X16" s="409"/>
      <c r="Y16" s="409"/>
      <c r="Z16" s="409"/>
      <c r="AA16" s="409"/>
      <c r="AB16" s="409"/>
      <c r="AC16" s="409"/>
      <c r="AD16" s="409" t="s">
        <v>16</v>
      </c>
      <c r="AE16" s="409"/>
      <c r="AF16" s="409"/>
      <c r="AG16" s="409"/>
      <c r="AH16" s="409" t="s">
        <v>17</v>
      </c>
      <c r="AI16" s="409"/>
      <c r="AJ16" s="409"/>
      <c r="AK16" s="409"/>
      <c r="AL16" s="409" t="s">
        <v>18</v>
      </c>
      <c r="AM16" s="409"/>
      <c r="AN16" s="409"/>
      <c r="AO16" s="409"/>
      <c r="AP16" s="409"/>
      <c r="AQ16" s="409"/>
      <c r="AR16" s="409" t="s">
        <v>19</v>
      </c>
      <c r="AS16" s="409"/>
      <c r="AT16" s="409"/>
      <c r="AU16" s="409"/>
      <c r="AV16" s="409" t="s">
        <v>20</v>
      </c>
      <c r="AW16" s="409"/>
    </row>
    <row r="17" spans="1:49" s="19" customFormat="1" ht="192" customHeight="1">
      <c r="A17" s="409"/>
      <c r="B17" s="409"/>
      <c r="C17" s="409"/>
      <c r="D17" s="410" t="s">
        <v>21</v>
      </c>
      <c r="E17" s="410"/>
      <c r="F17" s="410" t="s">
        <v>135</v>
      </c>
      <c r="G17" s="410"/>
      <c r="H17" s="410" t="s">
        <v>23</v>
      </c>
      <c r="I17" s="410"/>
      <c r="J17" s="410" t="s">
        <v>24</v>
      </c>
      <c r="K17" s="410"/>
      <c r="L17" s="410" t="s">
        <v>25</v>
      </c>
      <c r="M17" s="410"/>
      <c r="N17" s="410" t="s">
        <v>26</v>
      </c>
      <c r="O17" s="410"/>
      <c r="P17" s="410" t="s">
        <v>27</v>
      </c>
      <c r="Q17" s="410"/>
      <c r="R17" s="410" t="s">
        <v>28</v>
      </c>
      <c r="S17" s="410"/>
      <c r="T17" s="410" t="s">
        <v>29</v>
      </c>
      <c r="U17" s="410"/>
      <c r="V17" s="410" t="s">
        <v>30</v>
      </c>
      <c r="W17" s="410"/>
      <c r="X17" s="410" t="s">
        <v>31</v>
      </c>
      <c r="Y17" s="410"/>
      <c r="Z17" s="410" t="s">
        <v>32</v>
      </c>
      <c r="AA17" s="410"/>
      <c r="AB17" s="410" t="s">
        <v>33</v>
      </c>
      <c r="AC17" s="410"/>
      <c r="AD17" s="410" t="s">
        <v>34</v>
      </c>
      <c r="AE17" s="410"/>
      <c r="AF17" s="410" t="s">
        <v>35</v>
      </c>
      <c r="AG17" s="410"/>
      <c r="AH17" s="410" t="s">
        <v>36</v>
      </c>
      <c r="AI17" s="410"/>
      <c r="AJ17" s="410" t="s">
        <v>37</v>
      </c>
      <c r="AK17" s="410"/>
      <c r="AL17" s="410" t="s">
        <v>38</v>
      </c>
      <c r="AM17" s="410"/>
      <c r="AN17" s="410" t="s">
        <v>39</v>
      </c>
      <c r="AO17" s="410"/>
      <c r="AP17" s="410" t="s">
        <v>40</v>
      </c>
      <c r="AQ17" s="410"/>
      <c r="AR17" s="410" t="s">
        <v>41</v>
      </c>
      <c r="AS17" s="410"/>
      <c r="AT17" s="410" t="s">
        <v>42</v>
      </c>
      <c r="AU17" s="410"/>
      <c r="AV17" s="410" t="s">
        <v>43</v>
      </c>
      <c r="AW17" s="410"/>
    </row>
    <row r="18" spans="1:49" ht="128.25" customHeight="1">
      <c r="A18" s="409"/>
      <c r="B18" s="409"/>
      <c r="C18" s="409"/>
      <c r="D18" s="17" t="s">
        <v>44</v>
      </c>
      <c r="E18" s="17" t="s">
        <v>45</v>
      </c>
      <c r="F18" s="17" t="s">
        <v>44</v>
      </c>
      <c r="G18" s="17" t="s">
        <v>45</v>
      </c>
      <c r="H18" s="17" t="s">
        <v>44</v>
      </c>
      <c r="I18" s="17" t="s">
        <v>45</v>
      </c>
      <c r="J18" s="17" t="s">
        <v>44</v>
      </c>
      <c r="K18" s="17" t="s">
        <v>45</v>
      </c>
      <c r="L18" s="17" t="s">
        <v>44</v>
      </c>
      <c r="M18" s="17" t="s">
        <v>45</v>
      </c>
      <c r="N18" s="17" t="s">
        <v>44</v>
      </c>
      <c r="O18" s="17" t="s">
        <v>45</v>
      </c>
      <c r="P18" s="17" t="s">
        <v>44</v>
      </c>
      <c r="Q18" s="17" t="s">
        <v>45</v>
      </c>
      <c r="R18" s="17" t="s">
        <v>44</v>
      </c>
      <c r="S18" s="17" t="s">
        <v>45</v>
      </c>
      <c r="T18" s="17" t="s">
        <v>44</v>
      </c>
      <c r="U18" s="17" t="s">
        <v>45</v>
      </c>
      <c r="V18" s="17" t="s">
        <v>44</v>
      </c>
      <c r="W18" s="17" t="s">
        <v>45</v>
      </c>
      <c r="X18" s="17" t="s">
        <v>44</v>
      </c>
      <c r="Y18" s="17" t="s">
        <v>45</v>
      </c>
      <c r="Z18" s="17" t="s">
        <v>44</v>
      </c>
      <c r="AA18" s="17" t="s">
        <v>45</v>
      </c>
      <c r="AB18" s="17" t="s">
        <v>44</v>
      </c>
      <c r="AC18" s="17" t="s">
        <v>45</v>
      </c>
      <c r="AD18" s="17" t="s">
        <v>44</v>
      </c>
      <c r="AE18" s="17" t="s">
        <v>45</v>
      </c>
      <c r="AF18" s="17" t="s">
        <v>44</v>
      </c>
      <c r="AG18" s="17" t="s">
        <v>45</v>
      </c>
      <c r="AH18" s="17" t="s">
        <v>44</v>
      </c>
      <c r="AI18" s="17" t="s">
        <v>45</v>
      </c>
      <c r="AJ18" s="17" t="s">
        <v>44</v>
      </c>
      <c r="AK18" s="17" t="s">
        <v>45</v>
      </c>
      <c r="AL18" s="17" t="s">
        <v>44</v>
      </c>
      <c r="AM18" s="17" t="s">
        <v>45</v>
      </c>
      <c r="AN18" s="17" t="s">
        <v>44</v>
      </c>
      <c r="AO18" s="17" t="s">
        <v>45</v>
      </c>
      <c r="AP18" s="17" t="s">
        <v>44</v>
      </c>
      <c r="AQ18" s="17" t="s">
        <v>45</v>
      </c>
      <c r="AR18" s="17" t="s">
        <v>44</v>
      </c>
      <c r="AS18" s="17" t="s">
        <v>45</v>
      </c>
      <c r="AT18" s="17" t="s">
        <v>44</v>
      </c>
      <c r="AU18" s="17" t="s">
        <v>45</v>
      </c>
      <c r="AV18" s="17" t="s">
        <v>44</v>
      </c>
      <c r="AW18" s="17" t="s">
        <v>45</v>
      </c>
    </row>
    <row r="19" spans="1:49" s="23" customFormat="1" ht="15.75">
      <c r="A19" s="20">
        <v>1</v>
      </c>
      <c r="B19" s="21">
        <v>2</v>
      </c>
      <c r="C19" s="20">
        <v>3</v>
      </c>
      <c r="D19" s="21" t="s">
        <v>46</v>
      </c>
      <c r="E19" s="21" t="s">
        <v>47</v>
      </c>
      <c r="F19" s="21" t="s">
        <v>48</v>
      </c>
      <c r="G19" s="21" t="s">
        <v>49</v>
      </c>
      <c r="H19" s="21" t="s">
        <v>50</v>
      </c>
      <c r="I19" s="21" t="s">
        <v>51</v>
      </c>
      <c r="J19" s="21" t="s">
        <v>52</v>
      </c>
      <c r="K19" s="21" t="s">
        <v>53</v>
      </c>
      <c r="L19" s="21" t="s">
        <v>54</v>
      </c>
      <c r="M19" s="21" t="s">
        <v>55</v>
      </c>
      <c r="N19" s="21" t="s">
        <v>56</v>
      </c>
      <c r="O19" s="21" t="s">
        <v>57</v>
      </c>
      <c r="P19" s="21" t="s">
        <v>58</v>
      </c>
      <c r="Q19" s="21" t="s">
        <v>59</v>
      </c>
      <c r="R19" s="21" t="s">
        <v>60</v>
      </c>
      <c r="S19" s="21" t="s">
        <v>61</v>
      </c>
      <c r="T19" s="21" t="s">
        <v>62</v>
      </c>
      <c r="U19" s="21" t="s">
        <v>63</v>
      </c>
      <c r="V19" s="21" t="s">
        <v>64</v>
      </c>
      <c r="W19" s="21" t="s">
        <v>65</v>
      </c>
      <c r="X19" s="21" t="s">
        <v>66</v>
      </c>
      <c r="Y19" s="21" t="s">
        <v>67</v>
      </c>
      <c r="Z19" s="21" t="s">
        <v>68</v>
      </c>
      <c r="AA19" s="21" t="s">
        <v>69</v>
      </c>
      <c r="AB19" s="21" t="s">
        <v>70</v>
      </c>
      <c r="AC19" s="21" t="s">
        <v>71</v>
      </c>
      <c r="AD19" s="21" t="s">
        <v>72</v>
      </c>
      <c r="AE19" s="21" t="s">
        <v>73</v>
      </c>
      <c r="AF19" s="21" t="s">
        <v>74</v>
      </c>
      <c r="AG19" s="21" t="s">
        <v>75</v>
      </c>
      <c r="AH19" s="21" t="s">
        <v>76</v>
      </c>
      <c r="AI19" s="21" t="s">
        <v>77</v>
      </c>
      <c r="AJ19" s="21" t="s">
        <v>78</v>
      </c>
      <c r="AK19" s="21" t="s">
        <v>79</v>
      </c>
      <c r="AL19" s="21" t="s">
        <v>80</v>
      </c>
      <c r="AM19" s="21" t="s">
        <v>81</v>
      </c>
      <c r="AN19" s="21" t="s">
        <v>82</v>
      </c>
      <c r="AO19" s="21" t="s">
        <v>83</v>
      </c>
      <c r="AP19" s="21" t="s">
        <v>84</v>
      </c>
      <c r="AQ19" s="21" t="s">
        <v>85</v>
      </c>
      <c r="AR19" s="21" t="s">
        <v>86</v>
      </c>
      <c r="AS19" s="21" t="s">
        <v>87</v>
      </c>
      <c r="AT19" s="21" t="s">
        <v>88</v>
      </c>
      <c r="AU19" s="21" t="s">
        <v>89</v>
      </c>
      <c r="AV19" s="21" t="s">
        <v>90</v>
      </c>
      <c r="AW19" s="21" t="s">
        <v>91</v>
      </c>
    </row>
    <row r="20" spans="1:49" s="304" customFormat="1" ht="31.5">
      <c r="A20" s="297">
        <v>0</v>
      </c>
      <c r="B20" s="298" t="s">
        <v>92</v>
      </c>
      <c r="C20" s="299" t="s">
        <v>93</v>
      </c>
      <c r="D20" s="300">
        <v>0</v>
      </c>
      <c r="E20" s="300">
        <v>0</v>
      </c>
      <c r="F20" s="300">
        <v>0</v>
      </c>
      <c r="G20" s="300">
        <v>0</v>
      </c>
      <c r="H20" s="300">
        <v>0</v>
      </c>
      <c r="I20" s="300">
        <v>0</v>
      </c>
      <c r="J20" s="300">
        <v>0</v>
      </c>
      <c r="K20" s="300">
        <v>0</v>
      </c>
      <c r="L20" s="300">
        <v>0.8</v>
      </c>
      <c r="M20" s="300">
        <v>0.8</v>
      </c>
      <c r="N20" s="300">
        <v>0</v>
      </c>
      <c r="O20" s="300">
        <v>0</v>
      </c>
      <c r="P20" s="300">
        <v>0</v>
      </c>
      <c r="Q20" s="300">
        <v>0</v>
      </c>
      <c r="R20" s="301" t="s">
        <v>94</v>
      </c>
      <c r="S20" s="301" t="s">
        <v>94</v>
      </c>
      <c r="T20" s="300" t="s">
        <v>94</v>
      </c>
      <c r="U20" s="300">
        <v>0</v>
      </c>
      <c r="V20" s="300">
        <f>V21</f>
        <v>16.488</v>
      </c>
      <c r="W20" s="300">
        <f>W21</f>
        <v>9.955</v>
      </c>
      <c r="X20" s="302" t="s">
        <v>94</v>
      </c>
      <c r="Y20" s="300">
        <v>0</v>
      </c>
      <c r="Z20" s="302" t="s">
        <v>94</v>
      </c>
      <c r="AA20" s="300">
        <v>0</v>
      </c>
      <c r="AB20" s="301" t="s">
        <v>94</v>
      </c>
      <c r="AC20" s="301" t="s">
        <v>94</v>
      </c>
      <c r="AD20" s="301" t="s">
        <v>94</v>
      </c>
      <c r="AE20" s="301" t="s">
        <v>94</v>
      </c>
      <c r="AF20" s="301" t="s">
        <v>94</v>
      </c>
      <c r="AG20" s="301" t="s">
        <v>94</v>
      </c>
      <c r="AH20" s="301" t="s">
        <v>94</v>
      </c>
      <c r="AI20" s="300">
        <v>0</v>
      </c>
      <c r="AJ20" s="302" t="s">
        <v>94</v>
      </c>
      <c r="AK20" s="300">
        <v>0</v>
      </c>
      <c r="AL20" s="300" t="s">
        <v>94</v>
      </c>
      <c r="AM20" s="300">
        <v>0</v>
      </c>
      <c r="AN20" s="300" t="s">
        <v>94</v>
      </c>
      <c r="AO20" s="300">
        <v>0</v>
      </c>
      <c r="AP20" s="300" t="s">
        <v>94</v>
      </c>
      <c r="AQ20" s="300">
        <v>0</v>
      </c>
      <c r="AR20" s="300" t="s">
        <v>94</v>
      </c>
      <c r="AS20" s="300">
        <v>0</v>
      </c>
      <c r="AT20" s="300" t="s">
        <v>94</v>
      </c>
      <c r="AU20" s="300">
        <v>0</v>
      </c>
      <c r="AV20" s="300" t="s">
        <v>94</v>
      </c>
      <c r="AW20" s="300">
        <v>0</v>
      </c>
    </row>
    <row r="21" spans="1:49" s="304" customFormat="1" ht="31.5">
      <c r="A21" s="305" t="s">
        <v>95</v>
      </c>
      <c r="B21" s="306" t="s">
        <v>96</v>
      </c>
      <c r="C21" s="299" t="s">
        <v>93</v>
      </c>
      <c r="D21" s="300">
        <v>0</v>
      </c>
      <c r="E21" s="300">
        <v>0</v>
      </c>
      <c r="F21" s="300">
        <v>0</v>
      </c>
      <c r="G21" s="300">
        <v>0</v>
      </c>
      <c r="H21" s="300">
        <v>0</v>
      </c>
      <c r="I21" s="300">
        <v>0</v>
      </c>
      <c r="J21" s="300">
        <v>0</v>
      </c>
      <c r="K21" s="300">
        <v>0</v>
      </c>
      <c r="L21" s="300">
        <v>0</v>
      </c>
      <c r="M21" s="300">
        <v>0</v>
      </c>
      <c r="N21" s="300">
        <v>0</v>
      </c>
      <c r="O21" s="300">
        <v>0</v>
      </c>
      <c r="P21" s="300">
        <v>0</v>
      </c>
      <c r="Q21" s="300">
        <v>0</v>
      </c>
      <c r="R21" s="301" t="s">
        <v>94</v>
      </c>
      <c r="S21" s="301" t="s">
        <v>94</v>
      </c>
      <c r="T21" s="300" t="s">
        <v>94</v>
      </c>
      <c r="U21" s="300">
        <v>0</v>
      </c>
      <c r="V21" s="300">
        <f>V23</f>
        <v>16.488</v>
      </c>
      <c r="W21" s="300">
        <f>W23</f>
        <v>9.955</v>
      </c>
      <c r="X21" s="302" t="s">
        <v>94</v>
      </c>
      <c r="Y21" s="300">
        <v>0</v>
      </c>
      <c r="Z21" s="302" t="s">
        <v>94</v>
      </c>
      <c r="AA21" s="300">
        <v>0</v>
      </c>
      <c r="AB21" s="301" t="s">
        <v>94</v>
      </c>
      <c r="AC21" s="301" t="s">
        <v>94</v>
      </c>
      <c r="AD21" s="301" t="s">
        <v>94</v>
      </c>
      <c r="AE21" s="301" t="s">
        <v>94</v>
      </c>
      <c r="AF21" s="301" t="s">
        <v>94</v>
      </c>
      <c r="AG21" s="301" t="s">
        <v>94</v>
      </c>
      <c r="AH21" s="301" t="s">
        <v>94</v>
      </c>
      <c r="AI21" s="300">
        <v>0</v>
      </c>
      <c r="AJ21" s="302" t="s">
        <v>94</v>
      </c>
      <c r="AK21" s="300">
        <v>0</v>
      </c>
      <c r="AL21" s="300" t="s">
        <v>94</v>
      </c>
      <c r="AM21" s="300">
        <v>0</v>
      </c>
      <c r="AN21" s="300" t="s">
        <v>94</v>
      </c>
      <c r="AO21" s="300">
        <v>0</v>
      </c>
      <c r="AP21" s="300" t="s">
        <v>94</v>
      </c>
      <c r="AQ21" s="300">
        <v>0</v>
      </c>
      <c r="AR21" s="300" t="s">
        <v>94</v>
      </c>
      <c r="AS21" s="300">
        <v>0</v>
      </c>
      <c r="AT21" s="300" t="s">
        <v>94</v>
      </c>
      <c r="AU21" s="300">
        <v>0</v>
      </c>
      <c r="AV21" s="300" t="s">
        <v>94</v>
      </c>
      <c r="AW21" s="300">
        <v>0</v>
      </c>
    </row>
    <row r="22" spans="1:49" s="304" customFormat="1" ht="31.5">
      <c r="A22" s="305" t="s">
        <v>97</v>
      </c>
      <c r="B22" s="306" t="s">
        <v>98</v>
      </c>
      <c r="C22" s="299" t="s">
        <v>93</v>
      </c>
      <c r="D22" s="300">
        <v>0</v>
      </c>
      <c r="E22" s="300">
        <v>0</v>
      </c>
      <c r="F22" s="300">
        <v>0</v>
      </c>
      <c r="G22" s="300">
        <v>0</v>
      </c>
      <c r="H22" s="300">
        <v>0</v>
      </c>
      <c r="I22" s="300">
        <v>0</v>
      </c>
      <c r="J22" s="300">
        <v>0</v>
      </c>
      <c r="K22" s="300">
        <v>0</v>
      </c>
      <c r="L22" s="300">
        <v>0.8</v>
      </c>
      <c r="M22" s="300">
        <v>0.8</v>
      </c>
      <c r="N22" s="300">
        <v>0</v>
      </c>
      <c r="O22" s="300">
        <v>0</v>
      </c>
      <c r="P22" s="300">
        <v>0</v>
      </c>
      <c r="Q22" s="300">
        <v>0</v>
      </c>
      <c r="R22" s="301" t="s">
        <v>94</v>
      </c>
      <c r="S22" s="301" t="s">
        <v>94</v>
      </c>
      <c r="T22" s="300" t="s">
        <v>94</v>
      </c>
      <c r="U22" s="300">
        <v>0</v>
      </c>
      <c r="V22" s="300"/>
      <c r="W22" s="300">
        <v>0</v>
      </c>
      <c r="X22" s="302" t="s">
        <v>94</v>
      </c>
      <c r="Y22" s="300">
        <v>0</v>
      </c>
      <c r="Z22" s="302" t="s">
        <v>94</v>
      </c>
      <c r="AA22" s="300">
        <v>0</v>
      </c>
      <c r="AB22" s="301" t="s">
        <v>94</v>
      </c>
      <c r="AC22" s="301" t="s">
        <v>94</v>
      </c>
      <c r="AD22" s="301" t="s">
        <v>94</v>
      </c>
      <c r="AE22" s="301" t="s">
        <v>94</v>
      </c>
      <c r="AF22" s="301" t="s">
        <v>94</v>
      </c>
      <c r="AG22" s="301" t="s">
        <v>94</v>
      </c>
      <c r="AH22" s="301" t="s">
        <v>94</v>
      </c>
      <c r="AI22" s="300">
        <v>0</v>
      </c>
      <c r="AJ22" s="302" t="s">
        <v>94</v>
      </c>
      <c r="AK22" s="300">
        <v>0</v>
      </c>
      <c r="AL22" s="300" t="s">
        <v>94</v>
      </c>
      <c r="AM22" s="300">
        <v>0</v>
      </c>
      <c r="AN22" s="300" t="s">
        <v>94</v>
      </c>
      <c r="AO22" s="300">
        <v>0</v>
      </c>
      <c r="AP22" s="300" t="s">
        <v>94</v>
      </c>
      <c r="AQ22" s="300">
        <v>0</v>
      </c>
      <c r="AR22" s="300" t="s">
        <v>94</v>
      </c>
      <c r="AS22" s="300">
        <v>0</v>
      </c>
      <c r="AT22" s="300" t="s">
        <v>94</v>
      </c>
      <c r="AU22" s="300">
        <v>0</v>
      </c>
      <c r="AV22" s="300" t="s">
        <v>94</v>
      </c>
      <c r="AW22" s="300">
        <v>0</v>
      </c>
    </row>
    <row r="23" spans="1:49" s="304" customFormat="1" ht="15.75">
      <c r="A23" s="305">
        <v>1</v>
      </c>
      <c r="B23" s="306" t="s">
        <v>101</v>
      </c>
      <c r="C23" s="299" t="s">
        <v>93</v>
      </c>
      <c r="D23" s="300">
        <v>0</v>
      </c>
      <c r="E23" s="300">
        <v>0</v>
      </c>
      <c r="F23" s="300">
        <v>0</v>
      </c>
      <c r="G23" s="300">
        <v>0</v>
      </c>
      <c r="H23" s="300">
        <v>0</v>
      </c>
      <c r="I23" s="300">
        <v>0</v>
      </c>
      <c r="J23" s="300">
        <v>0</v>
      </c>
      <c r="K23" s="300">
        <v>0</v>
      </c>
      <c r="L23" s="300">
        <v>0.8</v>
      </c>
      <c r="M23" s="300">
        <v>0.8</v>
      </c>
      <c r="N23" s="300">
        <v>0</v>
      </c>
      <c r="O23" s="300">
        <v>0</v>
      </c>
      <c r="P23" s="300">
        <v>0</v>
      </c>
      <c r="Q23" s="300">
        <v>0</v>
      </c>
      <c r="R23" s="301" t="s">
        <v>94</v>
      </c>
      <c r="S23" s="301" t="s">
        <v>94</v>
      </c>
      <c r="T23" s="300" t="s">
        <v>94</v>
      </c>
      <c r="U23" s="300">
        <v>0</v>
      </c>
      <c r="V23" s="300">
        <f aca="true" t="shared" si="0" ref="V23:W25">V24</f>
        <v>16.488</v>
      </c>
      <c r="W23" s="300">
        <f t="shared" si="0"/>
        <v>9.955</v>
      </c>
      <c r="X23" s="302" t="s">
        <v>94</v>
      </c>
      <c r="Y23" s="300">
        <v>0</v>
      </c>
      <c r="Z23" s="302" t="s">
        <v>94</v>
      </c>
      <c r="AA23" s="300">
        <v>0</v>
      </c>
      <c r="AB23" s="301" t="s">
        <v>94</v>
      </c>
      <c r="AC23" s="301" t="s">
        <v>94</v>
      </c>
      <c r="AD23" s="301" t="s">
        <v>94</v>
      </c>
      <c r="AE23" s="301" t="s">
        <v>94</v>
      </c>
      <c r="AF23" s="301" t="s">
        <v>94</v>
      </c>
      <c r="AG23" s="301" t="s">
        <v>94</v>
      </c>
      <c r="AH23" s="301" t="s">
        <v>94</v>
      </c>
      <c r="AI23" s="300">
        <v>0</v>
      </c>
      <c r="AJ23" s="302" t="s">
        <v>94</v>
      </c>
      <c r="AK23" s="300">
        <v>0</v>
      </c>
      <c r="AL23" s="300" t="s">
        <v>94</v>
      </c>
      <c r="AM23" s="300">
        <v>0</v>
      </c>
      <c r="AN23" s="300" t="s">
        <v>94</v>
      </c>
      <c r="AO23" s="300">
        <v>0</v>
      </c>
      <c r="AP23" s="300" t="s">
        <v>94</v>
      </c>
      <c r="AQ23" s="300">
        <v>0</v>
      </c>
      <c r="AR23" s="300" t="s">
        <v>94</v>
      </c>
      <c r="AS23" s="300">
        <v>0</v>
      </c>
      <c r="AT23" s="300" t="s">
        <v>94</v>
      </c>
      <c r="AU23" s="300">
        <v>0</v>
      </c>
      <c r="AV23" s="300" t="s">
        <v>94</v>
      </c>
      <c r="AW23" s="300">
        <v>0</v>
      </c>
    </row>
    <row r="24" spans="1:49" s="304" customFormat="1" ht="47.25">
      <c r="A24" s="313" t="s">
        <v>102</v>
      </c>
      <c r="B24" s="306" t="s">
        <v>103</v>
      </c>
      <c r="C24" s="299" t="s">
        <v>93</v>
      </c>
      <c r="D24" s="300">
        <v>0</v>
      </c>
      <c r="E24" s="300">
        <v>0</v>
      </c>
      <c r="F24" s="300">
        <v>0</v>
      </c>
      <c r="G24" s="300">
        <v>0</v>
      </c>
      <c r="H24" s="300">
        <v>0</v>
      </c>
      <c r="I24" s="300">
        <v>0</v>
      </c>
      <c r="J24" s="300">
        <v>0</v>
      </c>
      <c r="K24" s="300">
        <v>0</v>
      </c>
      <c r="L24" s="300">
        <v>0</v>
      </c>
      <c r="M24" s="300">
        <v>0</v>
      </c>
      <c r="N24" s="300">
        <v>0</v>
      </c>
      <c r="O24" s="300">
        <v>0</v>
      </c>
      <c r="P24" s="300">
        <v>0</v>
      </c>
      <c r="Q24" s="300">
        <v>0</v>
      </c>
      <c r="R24" s="301" t="s">
        <v>94</v>
      </c>
      <c r="S24" s="301" t="s">
        <v>94</v>
      </c>
      <c r="T24" s="300" t="s">
        <v>94</v>
      </c>
      <c r="U24" s="300">
        <v>0</v>
      </c>
      <c r="V24" s="300">
        <f t="shared" si="0"/>
        <v>16.488</v>
      </c>
      <c r="W24" s="300">
        <f t="shared" si="0"/>
        <v>9.955</v>
      </c>
      <c r="X24" s="302" t="s">
        <v>94</v>
      </c>
      <c r="Y24" s="300">
        <v>0</v>
      </c>
      <c r="Z24" s="302" t="s">
        <v>94</v>
      </c>
      <c r="AA24" s="300">
        <v>0</v>
      </c>
      <c r="AB24" s="301" t="s">
        <v>94</v>
      </c>
      <c r="AC24" s="301" t="s">
        <v>94</v>
      </c>
      <c r="AD24" s="301" t="s">
        <v>94</v>
      </c>
      <c r="AE24" s="301" t="s">
        <v>94</v>
      </c>
      <c r="AF24" s="301" t="s">
        <v>94</v>
      </c>
      <c r="AG24" s="301" t="s">
        <v>94</v>
      </c>
      <c r="AH24" s="301" t="s">
        <v>94</v>
      </c>
      <c r="AI24" s="300">
        <v>0</v>
      </c>
      <c r="AJ24" s="302" t="s">
        <v>94</v>
      </c>
      <c r="AK24" s="300">
        <v>0</v>
      </c>
      <c r="AL24" s="300" t="s">
        <v>94</v>
      </c>
      <c r="AM24" s="300">
        <v>0</v>
      </c>
      <c r="AN24" s="300" t="s">
        <v>94</v>
      </c>
      <c r="AO24" s="300">
        <v>0</v>
      </c>
      <c r="AP24" s="300" t="s">
        <v>94</v>
      </c>
      <c r="AQ24" s="300">
        <v>0</v>
      </c>
      <c r="AR24" s="300" t="s">
        <v>94</v>
      </c>
      <c r="AS24" s="300">
        <v>0</v>
      </c>
      <c r="AT24" s="300" t="s">
        <v>94</v>
      </c>
      <c r="AU24" s="300">
        <v>0</v>
      </c>
      <c r="AV24" s="300" t="s">
        <v>94</v>
      </c>
      <c r="AW24" s="300">
        <v>0</v>
      </c>
    </row>
    <row r="25" spans="1:49" s="304" customFormat="1" ht="47.25">
      <c r="A25" s="313" t="s">
        <v>104</v>
      </c>
      <c r="B25" s="306" t="s">
        <v>105</v>
      </c>
      <c r="C25" s="299" t="s">
        <v>93</v>
      </c>
      <c r="D25" s="300">
        <v>0</v>
      </c>
      <c r="E25" s="300">
        <v>0</v>
      </c>
      <c r="F25" s="300">
        <v>0</v>
      </c>
      <c r="G25" s="300">
        <v>0</v>
      </c>
      <c r="H25" s="300">
        <v>0</v>
      </c>
      <c r="I25" s="300">
        <v>0</v>
      </c>
      <c r="J25" s="300">
        <v>0</v>
      </c>
      <c r="K25" s="300">
        <v>0</v>
      </c>
      <c r="L25" s="300">
        <v>0</v>
      </c>
      <c r="M25" s="300">
        <v>0</v>
      </c>
      <c r="N25" s="300">
        <v>0</v>
      </c>
      <c r="O25" s="300">
        <v>0</v>
      </c>
      <c r="P25" s="300">
        <v>0</v>
      </c>
      <c r="Q25" s="300">
        <v>0</v>
      </c>
      <c r="R25" s="301" t="s">
        <v>94</v>
      </c>
      <c r="S25" s="301" t="s">
        <v>94</v>
      </c>
      <c r="T25" s="300" t="s">
        <v>94</v>
      </c>
      <c r="U25" s="300">
        <v>0</v>
      </c>
      <c r="V25" s="300">
        <f t="shared" si="0"/>
        <v>16.488</v>
      </c>
      <c r="W25" s="300">
        <f t="shared" si="0"/>
        <v>9.955</v>
      </c>
      <c r="X25" s="302" t="s">
        <v>94</v>
      </c>
      <c r="Y25" s="300">
        <v>0</v>
      </c>
      <c r="Z25" s="302" t="s">
        <v>94</v>
      </c>
      <c r="AA25" s="300">
        <v>0</v>
      </c>
      <c r="AB25" s="301" t="s">
        <v>94</v>
      </c>
      <c r="AC25" s="301" t="s">
        <v>94</v>
      </c>
      <c r="AD25" s="301" t="s">
        <v>94</v>
      </c>
      <c r="AE25" s="301" t="s">
        <v>94</v>
      </c>
      <c r="AF25" s="301" t="s">
        <v>94</v>
      </c>
      <c r="AG25" s="301" t="s">
        <v>94</v>
      </c>
      <c r="AH25" s="301" t="s">
        <v>94</v>
      </c>
      <c r="AI25" s="300">
        <v>0</v>
      </c>
      <c r="AJ25" s="302" t="s">
        <v>94</v>
      </c>
      <c r="AK25" s="300">
        <v>0</v>
      </c>
      <c r="AL25" s="300" t="s">
        <v>94</v>
      </c>
      <c r="AM25" s="300">
        <v>0</v>
      </c>
      <c r="AN25" s="300" t="s">
        <v>94</v>
      </c>
      <c r="AO25" s="300">
        <v>0</v>
      </c>
      <c r="AP25" s="300" t="s">
        <v>94</v>
      </c>
      <c r="AQ25" s="300">
        <v>0</v>
      </c>
      <c r="AR25" s="300" t="s">
        <v>94</v>
      </c>
      <c r="AS25" s="300">
        <v>0</v>
      </c>
      <c r="AT25" s="300" t="s">
        <v>94</v>
      </c>
      <c r="AU25" s="300">
        <v>0</v>
      </c>
      <c r="AV25" s="300" t="s">
        <v>94</v>
      </c>
      <c r="AW25" s="300">
        <v>0</v>
      </c>
    </row>
    <row r="26" spans="1:49" s="304" customFormat="1" ht="31.5">
      <c r="A26" s="313" t="s">
        <v>106</v>
      </c>
      <c r="B26" s="306" t="s">
        <v>107</v>
      </c>
      <c r="C26" s="299" t="s">
        <v>93</v>
      </c>
      <c r="D26" s="300">
        <v>0</v>
      </c>
      <c r="E26" s="300">
        <v>0</v>
      </c>
      <c r="F26" s="300">
        <v>0</v>
      </c>
      <c r="G26" s="300">
        <v>0</v>
      </c>
      <c r="H26" s="300">
        <v>0</v>
      </c>
      <c r="I26" s="300">
        <v>0</v>
      </c>
      <c r="J26" s="300">
        <v>0</v>
      </c>
      <c r="K26" s="300">
        <v>0</v>
      </c>
      <c r="L26" s="300">
        <v>0</v>
      </c>
      <c r="M26" s="300">
        <v>0</v>
      </c>
      <c r="N26" s="300">
        <v>0</v>
      </c>
      <c r="O26" s="300">
        <v>0</v>
      </c>
      <c r="P26" s="300">
        <v>0</v>
      </c>
      <c r="Q26" s="300">
        <v>0</v>
      </c>
      <c r="R26" s="301" t="s">
        <v>94</v>
      </c>
      <c r="S26" s="301" t="s">
        <v>94</v>
      </c>
      <c r="T26" s="300" t="s">
        <v>94</v>
      </c>
      <c r="U26" s="300">
        <v>0</v>
      </c>
      <c r="V26" s="300">
        <f>V27+V28+V29+V30+V31+V32+V33</f>
        <v>16.488</v>
      </c>
      <c r="W26" s="300">
        <f>W27+W28+W29+W30+W31+W32+W33</f>
        <v>9.955</v>
      </c>
      <c r="X26" s="302" t="s">
        <v>94</v>
      </c>
      <c r="Y26" s="300">
        <v>0</v>
      </c>
      <c r="Z26" s="302" t="s">
        <v>94</v>
      </c>
      <c r="AA26" s="300">
        <v>0</v>
      </c>
      <c r="AB26" s="301" t="s">
        <v>94</v>
      </c>
      <c r="AC26" s="301" t="s">
        <v>94</v>
      </c>
      <c r="AD26" s="301" t="s">
        <v>94</v>
      </c>
      <c r="AE26" s="301" t="s">
        <v>94</v>
      </c>
      <c r="AF26" s="301" t="s">
        <v>94</v>
      </c>
      <c r="AG26" s="301" t="s">
        <v>94</v>
      </c>
      <c r="AH26" s="301" t="s">
        <v>94</v>
      </c>
      <c r="AI26" s="300">
        <v>0</v>
      </c>
      <c r="AJ26" s="302" t="s">
        <v>94</v>
      </c>
      <c r="AK26" s="300">
        <v>0</v>
      </c>
      <c r="AL26" s="300" t="s">
        <v>94</v>
      </c>
      <c r="AM26" s="300">
        <v>0</v>
      </c>
      <c r="AN26" s="300" t="s">
        <v>94</v>
      </c>
      <c r="AO26" s="300">
        <v>0</v>
      </c>
      <c r="AP26" s="300" t="s">
        <v>94</v>
      </c>
      <c r="AQ26" s="300">
        <v>0</v>
      </c>
      <c r="AR26" s="300" t="s">
        <v>94</v>
      </c>
      <c r="AS26" s="300">
        <v>0</v>
      </c>
      <c r="AT26" s="300" t="s">
        <v>94</v>
      </c>
      <c r="AU26" s="300">
        <v>0</v>
      </c>
      <c r="AV26" s="300" t="s">
        <v>94</v>
      </c>
      <c r="AW26" s="300">
        <v>0</v>
      </c>
    </row>
    <row r="27" spans="1:49" s="304" customFormat="1" ht="63">
      <c r="A27" s="314" t="s">
        <v>108</v>
      </c>
      <c r="B27" s="315" t="s">
        <v>149</v>
      </c>
      <c r="C27" s="299" t="s">
        <v>93</v>
      </c>
      <c r="D27" s="300">
        <v>0</v>
      </c>
      <c r="E27" s="300">
        <v>0</v>
      </c>
      <c r="F27" s="300">
        <v>0</v>
      </c>
      <c r="G27" s="300">
        <v>0</v>
      </c>
      <c r="H27" s="300">
        <v>0</v>
      </c>
      <c r="I27" s="300">
        <v>0</v>
      </c>
      <c r="J27" s="300">
        <v>0</v>
      </c>
      <c r="K27" s="300">
        <v>0</v>
      </c>
      <c r="L27" s="300">
        <v>0</v>
      </c>
      <c r="M27" s="300">
        <v>0</v>
      </c>
      <c r="N27" s="300">
        <v>0</v>
      </c>
      <c r="O27" s="300">
        <v>0</v>
      </c>
      <c r="P27" s="300">
        <v>0</v>
      </c>
      <c r="Q27" s="300">
        <v>0</v>
      </c>
      <c r="R27" s="301" t="s">
        <v>94</v>
      </c>
      <c r="S27" s="301" t="s">
        <v>94</v>
      </c>
      <c r="T27" s="300" t="s">
        <v>94</v>
      </c>
      <c r="U27" s="300">
        <v>0</v>
      </c>
      <c r="V27" s="316" t="s">
        <v>150</v>
      </c>
      <c r="W27" s="316" t="s">
        <v>151</v>
      </c>
      <c r="X27" s="302" t="s">
        <v>94</v>
      </c>
      <c r="Y27" s="300">
        <v>0</v>
      </c>
      <c r="Z27" s="302" t="s">
        <v>94</v>
      </c>
      <c r="AA27" s="300">
        <v>0</v>
      </c>
      <c r="AB27" s="301" t="s">
        <v>94</v>
      </c>
      <c r="AC27" s="301" t="s">
        <v>94</v>
      </c>
      <c r="AD27" s="301" t="s">
        <v>94</v>
      </c>
      <c r="AE27" s="301" t="s">
        <v>94</v>
      </c>
      <c r="AF27" s="301" t="s">
        <v>94</v>
      </c>
      <c r="AG27" s="301" t="s">
        <v>94</v>
      </c>
      <c r="AH27" s="301" t="s">
        <v>94</v>
      </c>
      <c r="AI27" s="300">
        <v>0</v>
      </c>
      <c r="AJ27" s="302" t="s">
        <v>94</v>
      </c>
      <c r="AK27" s="300">
        <v>0</v>
      </c>
      <c r="AL27" s="300" t="s">
        <v>94</v>
      </c>
      <c r="AM27" s="300">
        <v>0</v>
      </c>
      <c r="AN27" s="300" t="s">
        <v>94</v>
      </c>
      <c r="AO27" s="300">
        <v>0</v>
      </c>
      <c r="AP27" s="300" t="s">
        <v>94</v>
      </c>
      <c r="AQ27" s="300">
        <v>0</v>
      </c>
      <c r="AR27" s="300" t="s">
        <v>94</v>
      </c>
      <c r="AS27" s="300">
        <v>0</v>
      </c>
      <c r="AT27" s="300" t="s">
        <v>94</v>
      </c>
      <c r="AU27" s="300">
        <v>0</v>
      </c>
      <c r="AV27" s="300" t="s">
        <v>94</v>
      </c>
      <c r="AW27" s="300">
        <v>0</v>
      </c>
    </row>
    <row r="28" spans="1:49" s="304" customFormat="1" ht="63">
      <c r="A28" s="314" t="s">
        <v>111</v>
      </c>
      <c r="B28" s="315" t="s">
        <v>152</v>
      </c>
      <c r="C28" s="299" t="s">
        <v>93</v>
      </c>
      <c r="D28" s="300">
        <v>0</v>
      </c>
      <c r="E28" s="300">
        <v>0</v>
      </c>
      <c r="F28" s="300">
        <v>0</v>
      </c>
      <c r="G28" s="300">
        <v>0</v>
      </c>
      <c r="H28" s="300">
        <v>0</v>
      </c>
      <c r="I28" s="300">
        <v>0</v>
      </c>
      <c r="J28" s="300">
        <v>0</v>
      </c>
      <c r="K28" s="300">
        <v>0</v>
      </c>
      <c r="L28" s="300">
        <v>0</v>
      </c>
      <c r="M28" s="300">
        <v>0</v>
      </c>
      <c r="N28" s="300">
        <v>0</v>
      </c>
      <c r="O28" s="300">
        <v>0</v>
      </c>
      <c r="P28" s="300">
        <v>0</v>
      </c>
      <c r="Q28" s="300">
        <v>0</v>
      </c>
      <c r="R28" s="301" t="s">
        <v>94</v>
      </c>
      <c r="S28" s="301" t="s">
        <v>94</v>
      </c>
      <c r="T28" s="300" t="s">
        <v>94</v>
      </c>
      <c r="U28" s="300">
        <v>0</v>
      </c>
      <c r="V28" s="316" t="s">
        <v>153</v>
      </c>
      <c r="W28" s="316" t="s">
        <v>154</v>
      </c>
      <c r="X28" s="302" t="s">
        <v>94</v>
      </c>
      <c r="Y28" s="300">
        <v>0</v>
      </c>
      <c r="Z28" s="302" t="s">
        <v>94</v>
      </c>
      <c r="AA28" s="300">
        <v>0</v>
      </c>
      <c r="AB28" s="301" t="s">
        <v>94</v>
      </c>
      <c r="AC28" s="301" t="s">
        <v>94</v>
      </c>
      <c r="AD28" s="301" t="s">
        <v>94</v>
      </c>
      <c r="AE28" s="301" t="s">
        <v>94</v>
      </c>
      <c r="AF28" s="301" t="s">
        <v>94</v>
      </c>
      <c r="AG28" s="301" t="s">
        <v>94</v>
      </c>
      <c r="AH28" s="301" t="s">
        <v>94</v>
      </c>
      <c r="AI28" s="300">
        <v>0</v>
      </c>
      <c r="AJ28" s="302" t="s">
        <v>94</v>
      </c>
      <c r="AK28" s="300">
        <v>0</v>
      </c>
      <c r="AL28" s="300" t="s">
        <v>94</v>
      </c>
      <c r="AM28" s="300">
        <v>0</v>
      </c>
      <c r="AN28" s="300" t="s">
        <v>94</v>
      </c>
      <c r="AO28" s="300">
        <v>0</v>
      </c>
      <c r="AP28" s="300" t="s">
        <v>94</v>
      </c>
      <c r="AQ28" s="300">
        <v>0</v>
      </c>
      <c r="AR28" s="300" t="s">
        <v>94</v>
      </c>
      <c r="AS28" s="300">
        <v>0</v>
      </c>
      <c r="AT28" s="300" t="s">
        <v>94</v>
      </c>
      <c r="AU28" s="300">
        <v>0</v>
      </c>
      <c r="AV28" s="300" t="s">
        <v>94</v>
      </c>
      <c r="AW28" s="300">
        <v>0</v>
      </c>
    </row>
    <row r="29" spans="1:49" s="304" customFormat="1" ht="63">
      <c r="A29" s="314" t="s">
        <v>130</v>
      </c>
      <c r="B29" s="315" t="s">
        <v>155</v>
      </c>
      <c r="C29" s="299" t="s">
        <v>93</v>
      </c>
      <c r="D29" s="300">
        <v>0</v>
      </c>
      <c r="E29" s="300">
        <v>0</v>
      </c>
      <c r="F29" s="300">
        <v>0</v>
      </c>
      <c r="G29" s="300">
        <v>0</v>
      </c>
      <c r="H29" s="300">
        <v>0</v>
      </c>
      <c r="I29" s="300">
        <v>0</v>
      </c>
      <c r="J29" s="300">
        <v>0</v>
      </c>
      <c r="K29" s="300">
        <v>0</v>
      </c>
      <c r="L29" s="300">
        <v>0</v>
      </c>
      <c r="M29" s="300">
        <v>0</v>
      </c>
      <c r="N29" s="300">
        <v>0</v>
      </c>
      <c r="O29" s="300">
        <v>0</v>
      </c>
      <c r="P29" s="300">
        <v>0</v>
      </c>
      <c r="Q29" s="300">
        <v>0</v>
      </c>
      <c r="R29" s="301" t="s">
        <v>94</v>
      </c>
      <c r="S29" s="301" t="s">
        <v>94</v>
      </c>
      <c r="T29" s="300" t="s">
        <v>94</v>
      </c>
      <c r="U29" s="300">
        <v>0</v>
      </c>
      <c r="V29" s="316" t="s">
        <v>156</v>
      </c>
      <c r="W29" s="316" t="s">
        <v>157</v>
      </c>
      <c r="X29" s="302" t="s">
        <v>94</v>
      </c>
      <c r="Y29" s="300">
        <v>0</v>
      </c>
      <c r="Z29" s="302" t="s">
        <v>94</v>
      </c>
      <c r="AA29" s="300">
        <v>0</v>
      </c>
      <c r="AB29" s="301" t="s">
        <v>94</v>
      </c>
      <c r="AC29" s="301" t="s">
        <v>94</v>
      </c>
      <c r="AD29" s="301" t="s">
        <v>94</v>
      </c>
      <c r="AE29" s="301" t="s">
        <v>94</v>
      </c>
      <c r="AF29" s="301" t="s">
        <v>94</v>
      </c>
      <c r="AG29" s="301" t="s">
        <v>94</v>
      </c>
      <c r="AH29" s="301" t="s">
        <v>94</v>
      </c>
      <c r="AI29" s="300">
        <v>0</v>
      </c>
      <c r="AJ29" s="302" t="s">
        <v>94</v>
      </c>
      <c r="AK29" s="300">
        <v>0</v>
      </c>
      <c r="AL29" s="300" t="s">
        <v>94</v>
      </c>
      <c r="AM29" s="300">
        <v>0</v>
      </c>
      <c r="AN29" s="300" t="s">
        <v>94</v>
      </c>
      <c r="AO29" s="300">
        <v>0</v>
      </c>
      <c r="AP29" s="300" t="s">
        <v>94</v>
      </c>
      <c r="AQ29" s="300">
        <v>0</v>
      </c>
      <c r="AR29" s="300" t="s">
        <v>94</v>
      </c>
      <c r="AS29" s="300">
        <v>0</v>
      </c>
      <c r="AT29" s="300" t="s">
        <v>94</v>
      </c>
      <c r="AU29" s="300">
        <v>0</v>
      </c>
      <c r="AV29" s="300" t="s">
        <v>94</v>
      </c>
      <c r="AW29" s="300">
        <v>0</v>
      </c>
    </row>
    <row r="30" spans="1:49" s="304" customFormat="1" ht="63">
      <c r="A30" s="314" t="s">
        <v>143</v>
      </c>
      <c r="B30" s="315" t="s">
        <v>158</v>
      </c>
      <c r="C30" s="299" t="s">
        <v>93</v>
      </c>
      <c r="D30" s="300">
        <v>0</v>
      </c>
      <c r="E30" s="300">
        <v>0</v>
      </c>
      <c r="F30" s="300">
        <v>0</v>
      </c>
      <c r="G30" s="300">
        <v>0</v>
      </c>
      <c r="H30" s="300">
        <v>0</v>
      </c>
      <c r="I30" s="300">
        <v>0</v>
      </c>
      <c r="J30" s="300">
        <v>0</v>
      </c>
      <c r="K30" s="300">
        <v>0</v>
      </c>
      <c r="L30" s="300">
        <v>0</v>
      </c>
      <c r="M30" s="300">
        <v>0</v>
      </c>
      <c r="N30" s="300">
        <v>0</v>
      </c>
      <c r="O30" s="300">
        <v>0</v>
      </c>
      <c r="P30" s="300">
        <v>0</v>
      </c>
      <c r="Q30" s="300">
        <v>0</v>
      </c>
      <c r="R30" s="301" t="s">
        <v>94</v>
      </c>
      <c r="S30" s="301" t="s">
        <v>94</v>
      </c>
      <c r="T30" s="300" t="s">
        <v>94</v>
      </c>
      <c r="U30" s="300">
        <v>0</v>
      </c>
      <c r="V30" s="316" t="s">
        <v>159</v>
      </c>
      <c r="W30" s="316" t="s">
        <v>159</v>
      </c>
      <c r="X30" s="302" t="s">
        <v>94</v>
      </c>
      <c r="Y30" s="300">
        <v>0</v>
      </c>
      <c r="Z30" s="302" t="s">
        <v>94</v>
      </c>
      <c r="AA30" s="300">
        <v>0</v>
      </c>
      <c r="AB30" s="301" t="s">
        <v>94</v>
      </c>
      <c r="AC30" s="301" t="s">
        <v>94</v>
      </c>
      <c r="AD30" s="301" t="s">
        <v>94</v>
      </c>
      <c r="AE30" s="301" t="s">
        <v>94</v>
      </c>
      <c r="AF30" s="301" t="s">
        <v>94</v>
      </c>
      <c r="AG30" s="301" t="s">
        <v>94</v>
      </c>
      <c r="AH30" s="301" t="s">
        <v>94</v>
      </c>
      <c r="AI30" s="300">
        <v>0</v>
      </c>
      <c r="AJ30" s="302" t="s">
        <v>94</v>
      </c>
      <c r="AK30" s="300">
        <v>0</v>
      </c>
      <c r="AL30" s="300" t="s">
        <v>94</v>
      </c>
      <c r="AM30" s="300">
        <v>0</v>
      </c>
      <c r="AN30" s="300" t="s">
        <v>94</v>
      </c>
      <c r="AO30" s="300">
        <v>0</v>
      </c>
      <c r="AP30" s="300" t="s">
        <v>94</v>
      </c>
      <c r="AQ30" s="300">
        <v>0</v>
      </c>
      <c r="AR30" s="300" t="s">
        <v>94</v>
      </c>
      <c r="AS30" s="300">
        <v>0</v>
      </c>
      <c r="AT30" s="300" t="s">
        <v>94</v>
      </c>
      <c r="AU30" s="300">
        <v>0</v>
      </c>
      <c r="AV30" s="300" t="s">
        <v>94</v>
      </c>
      <c r="AW30" s="300">
        <v>0</v>
      </c>
    </row>
    <row r="31" spans="1:49" s="304" customFormat="1" ht="78.75">
      <c r="A31" s="314" t="s">
        <v>160</v>
      </c>
      <c r="B31" s="320" t="s">
        <v>161</v>
      </c>
      <c r="C31" s="299" t="s">
        <v>93</v>
      </c>
      <c r="D31" s="300">
        <v>0</v>
      </c>
      <c r="E31" s="300">
        <v>0</v>
      </c>
      <c r="F31" s="300">
        <v>0</v>
      </c>
      <c r="G31" s="300">
        <v>0</v>
      </c>
      <c r="H31" s="300">
        <v>0</v>
      </c>
      <c r="I31" s="300">
        <v>0</v>
      </c>
      <c r="J31" s="300">
        <v>0</v>
      </c>
      <c r="K31" s="300">
        <v>0</v>
      </c>
      <c r="L31" s="300">
        <v>0</v>
      </c>
      <c r="M31" s="300">
        <v>0</v>
      </c>
      <c r="N31" s="300">
        <v>0</v>
      </c>
      <c r="O31" s="300">
        <v>0</v>
      </c>
      <c r="P31" s="300">
        <v>0</v>
      </c>
      <c r="Q31" s="300">
        <v>0</v>
      </c>
      <c r="R31" s="301" t="s">
        <v>94</v>
      </c>
      <c r="S31" s="301" t="s">
        <v>94</v>
      </c>
      <c r="T31" s="300" t="s">
        <v>94</v>
      </c>
      <c r="U31" s="300">
        <v>0</v>
      </c>
      <c r="V31" s="323" t="s">
        <v>162</v>
      </c>
      <c r="W31" s="323" t="s">
        <v>133</v>
      </c>
      <c r="X31" s="302" t="s">
        <v>94</v>
      </c>
      <c r="Y31" s="300">
        <v>0</v>
      </c>
      <c r="Z31" s="302" t="s">
        <v>94</v>
      </c>
      <c r="AA31" s="300">
        <v>0</v>
      </c>
      <c r="AB31" s="301" t="s">
        <v>94</v>
      </c>
      <c r="AC31" s="301" t="s">
        <v>94</v>
      </c>
      <c r="AD31" s="301" t="s">
        <v>94</v>
      </c>
      <c r="AE31" s="301" t="s">
        <v>94</v>
      </c>
      <c r="AF31" s="301" t="s">
        <v>94</v>
      </c>
      <c r="AG31" s="301" t="s">
        <v>94</v>
      </c>
      <c r="AH31" s="301" t="s">
        <v>94</v>
      </c>
      <c r="AI31" s="300">
        <v>0</v>
      </c>
      <c r="AJ31" s="302" t="s">
        <v>94</v>
      </c>
      <c r="AK31" s="300">
        <v>0</v>
      </c>
      <c r="AL31" s="300" t="s">
        <v>94</v>
      </c>
      <c r="AM31" s="300">
        <v>0</v>
      </c>
      <c r="AN31" s="300" t="s">
        <v>94</v>
      </c>
      <c r="AO31" s="300">
        <v>0</v>
      </c>
      <c r="AP31" s="300" t="s">
        <v>94</v>
      </c>
      <c r="AQ31" s="300">
        <v>0</v>
      </c>
      <c r="AR31" s="300" t="s">
        <v>94</v>
      </c>
      <c r="AS31" s="300">
        <v>0</v>
      </c>
      <c r="AT31" s="300" t="s">
        <v>94</v>
      </c>
      <c r="AU31" s="300">
        <v>0</v>
      </c>
      <c r="AV31" s="300" t="s">
        <v>94</v>
      </c>
      <c r="AW31" s="300">
        <v>0</v>
      </c>
    </row>
    <row r="32" spans="1:49" s="304" customFormat="1" ht="47.25">
      <c r="A32" s="314" t="s">
        <v>163</v>
      </c>
      <c r="B32" s="320" t="s">
        <v>164</v>
      </c>
      <c r="C32" s="299" t="s">
        <v>93</v>
      </c>
      <c r="D32" s="300">
        <v>0</v>
      </c>
      <c r="E32" s="300">
        <v>0</v>
      </c>
      <c r="F32" s="300">
        <v>0</v>
      </c>
      <c r="G32" s="300">
        <v>0</v>
      </c>
      <c r="H32" s="300">
        <v>0</v>
      </c>
      <c r="I32" s="300">
        <v>0</v>
      </c>
      <c r="J32" s="300">
        <v>0</v>
      </c>
      <c r="K32" s="300">
        <v>0</v>
      </c>
      <c r="L32" s="300">
        <v>0</v>
      </c>
      <c r="M32" s="300">
        <v>0</v>
      </c>
      <c r="N32" s="300">
        <v>0</v>
      </c>
      <c r="O32" s="300">
        <v>0</v>
      </c>
      <c r="P32" s="300">
        <v>0</v>
      </c>
      <c r="Q32" s="300">
        <v>0</v>
      </c>
      <c r="R32" s="301" t="s">
        <v>94</v>
      </c>
      <c r="S32" s="301" t="s">
        <v>94</v>
      </c>
      <c r="T32" s="300" t="s">
        <v>94</v>
      </c>
      <c r="U32" s="300">
        <v>0</v>
      </c>
      <c r="V32" s="323" t="s">
        <v>165</v>
      </c>
      <c r="W32" s="323" t="s">
        <v>142</v>
      </c>
      <c r="X32" s="302" t="s">
        <v>94</v>
      </c>
      <c r="Y32" s="300">
        <v>0</v>
      </c>
      <c r="Z32" s="302" t="s">
        <v>94</v>
      </c>
      <c r="AA32" s="300">
        <v>0</v>
      </c>
      <c r="AB32" s="301" t="s">
        <v>94</v>
      </c>
      <c r="AC32" s="301" t="s">
        <v>94</v>
      </c>
      <c r="AD32" s="301" t="s">
        <v>94</v>
      </c>
      <c r="AE32" s="301" t="s">
        <v>94</v>
      </c>
      <c r="AF32" s="301" t="s">
        <v>94</v>
      </c>
      <c r="AG32" s="301" t="s">
        <v>94</v>
      </c>
      <c r="AH32" s="301" t="s">
        <v>94</v>
      </c>
      <c r="AI32" s="300">
        <v>0</v>
      </c>
      <c r="AJ32" s="302" t="s">
        <v>94</v>
      </c>
      <c r="AK32" s="300">
        <v>0</v>
      </c>
      <c r="AL32" s="300" t="s">
        <v>94</v>
      </c>
      <c r="AM32" s="300">
        <v>0</v>
      </c>
      <c r="AN32" s="300" t="s">
        <v>94</v>
      </c>
      <c r="AO32" s="300">
        <v>0</v>
      </c>
      <c r="AP32" s="300" t="s">
        <v>94</v>
      </c>
      <c r="AQ32" s="300">
        <v>0</v>
      </c>
      <c r="AR32" s="300" t="s">
        <v>94</v>
      </c>
      <c r="AS32" s="300">
        <v>0</v>
      </c>
      <c r="AT32" s="300" t="s">
        <v>94</v>
      </c>
      <c r="AU32" s="300">
        <v>0</v>
      </c>
      <c r="AV32" s="300" t="s">
        <v>94</v>
      </c>
      <c r="AW32" s="300">
        <v>0</v>
      </c>
    </row>
    <row r="33" spans="1:49" s="304" customFormat="1" ht="63">
      <c r="A33" s="314" t="s">
        <v>166</v>
      </c>
      <c r="B33" s="320" t="s">
        <v>167</v>
      </c>
      <c r="C33" s="299" t="s">
        <v>93</v>
      </c>
      <c r="D33" s="300">
        <v>0</v>
      </c>
      <c r="E33" s="300">
        <v>0</v>
      </c>
      <c r="F33" s="300">
        <v>0</v>
      </c>
      <c r="G33" s="300">
        <v>0</v>
      </c>
      <c r="H33" s="300">
        <v>0</v>
      </c>
      <c r="I33" s="300">
        <v>0</v>
      </c>
      <c r="J33" s="300">
        <v>0</v>
      </c>
      <c r="K33" s="300">
        <v>0</v>
      </c>
      <c r="L33" s="300">
        <v>0</v>
      </c>
      <c r="M33" s="300">
        <v>0</v>
      </c>
      <c r="N33" s="300">
        <v>0</v>
      </c>
      <c r="O33" s="300">
        <v>0</v>
      </c>
      <c r="P33" s="300">
        <v>0</v>
      </c>
      <c r="Q33" s="300">
        <v>0</v>
      </c>
      <c r="R33" s="301" t="s">
        <v>94</v>
      </c>
      <c r="S33" s="301" t="s">
        <v>94</v>
      </c>
      <c r="T33" s="300" t="s">
        <v>94</v>
      </c>
      <c r="U33" s="300">
        <v>0</v>
      </c>
      <c r="V33" s="323" t="s">
        <v>168</v>
      </c>
      <c r="W33" s="323" t="s">
        <v>133</v>
      </c>
      <c r="X33" s="302" t="s">
        <v>94</v>
      </c>
      <c r="Y33" s="300">
        <v>0</v>
      </c>
      <c r="Z33" s="302" t="s">
        <v>94</v>
      </c>
      <c r="AA33" s="300">
        <v>0</v>
      </c>
      <c r="AB33" s="301" t="s">
        <v>94</v>
      </c>
      <c r="AC33" s="301" t="s">
        <v>94</v>
      </c>
      <c r="AD33" s="301" t="s">
        <v>94</v>
      </c>
      <c r="AE33" s="301" t="s">
        <v>94</v>
      </c>
      <c r="AF33" s="301" t="s">
        <v>94</v>
      </c>
      <c r="AG33" s="301" t="s">
        <v>94</v>
      </c>
      <c r="AH33" s="301" t="s">
        <v>94</v>
      </c>
      <c r="AI33" s="300">
        <v>0</v>
      </c>
      <c r="AJ33" s="302" t="s">
        <v>94</v>
      </c>
      <c r="AK33" s="300">
        <v>0</v>
      </c>
      <c r="AL33" s="300" t="s">
        <v>94</v>
      </c>
      <c r="AM33" s="300">
        <v>0</v>
      </c>
      <c r="AN33" s="300" t="s">
        <v>94</v>
      </c>
      <c r="AO33" s="300">
        <v>0</v>
      </c>
      <c r="AP33" s="300" t="s">
        <v>94</v>
      </c>
      <c r="AQ33" s="300">
        <v>0</v>
      </c>
      <c r="AR33" s="300" t="s">
        <v>94</v>
      </c>
      <c r="AS33" s="300">
        <v>0</v>
      </c>
      <c r="AT33" s="300" t="s">
        <v>94</v>
      </c>
      <c r="AU33" s="300">
        <v>0</v>
      </c>
      <c r="AV33" s="300" t="s">
        <v>94</v>
      </c>
      <c r="AW33" s="300">
        <v>0</v>
      </c>
    </row>
    <row r="34" spans="1:49" s="304" customFormat="1" ht="47.25">
      <c r="A34" s="312" t="s">
        <v>114</v>
      </c>
      <c r="B34" s="298" t="s">
        <v>115</v>
      </c>
      <c r="C34" s="299" t="s">
        <v>93</v>
      </c>
      <c r="D34" s="300">
        <v>0</v>
      </c>
      <c r="E34" s="300">
        <v>0</v>
      </c>
      <c r="F34" s="300">
        <v>0</v>
      </c>
      <c r="G34" s="300">
        <v>0</v>
      </c>
      <c r="H34" s="300">
        <v>0</v>
      </c>
      <c r="I34" s="300">
        <v>0</v>
      </c>
      <c r="J34" s="300">
        <v>0</v>
      </c>
      <c r="K34" s="300">
        <v>0</v>
      </c>
      <c r="L34" s="300">
        <v>0</v>
      </c>
      <c r="M34" s="300">
        <v>0</v>
      </c>
      <c r="N34" s="300">
        <v>0</v>
      </c>
      <c r="O34" s="300">
        <v>0</v>
      </c>
      <c r="P34" s="300">
        <v>0</v>
      </c>
      <c r="Q34" s="300">
        <v>0</v>
      </c>
      <c r="R34" s="301" t="s">
        <v>94</v>
      </c>
      <c r="S34" s="301" t="s">
        <v>94</v>
      </c>
      <c r="T34" s="300" t="s">
        <v>94</v>
      </c>
      <c r="U34" s="300">
        <v>0</v>
      </c>
      <c r="V34" s="300"/>
      <c r="W34" s="300">
        <v>0</v>
      </c>
      <c r="X34" s="302" t="s">
        <v>94</v>
      </c>
      <c r="Y34" s="300">
        <v>0</v>
      </c>
      <c r="Z34" s="302" t="s">
        <v>94</v>
      </c>
      <c r="AA34" s="300">
        <v>0</v>
      </c>
      <c r="AB34" s="301" t="s">
        <v>94</v>
      </c>
      <c r="AC34" s="301" t="s">
        <v>94</v>
      </c>
      <c r="AD34" s="301" t="s">
        <v>94</v>
      </c>
      <c r="AE34" s="301" t="s">
        <v>94</v>
      </c>
      <c r="AF34" s="301" t="s">
        <v>94</v>
      </c>
      <c r="AG34" s="301" t="s">
        <v>94</v>
      </c>
      <c r="AH34" s="301" t="s">
        <v>94</v>
      </c>
      <c r="AI34" s="300">
        <v>0</v>
      </c>
      <c r="AJ34" s="302" t="s">
        <v>94</v>
      </c>
      <c r="AK34" s="300">
        <v>0</v>
      </c>
      <c r="AL34" s="300" t="s">
        <v>94</v>
      </c>
      <c r="AM34" s="300">
        <v>0</v>
      </c>
      <c r="AN34" s="300" t="s">
        <v>94</v>
      </c>
      <c r="AO34" s="300">
        <v>0</v>
      </c>
      <c r="AP34" s="300" t="s">
        <v>94</v>
      </c>
      <c r="AQ34" s="300">
        <v>0</v>
      </c>
      <c r="AR34" s="300" t="s">
        <v>94</v>
      </c>
      <c r="AS34" s="300">
        <v>0</v>
      </c>
      <c r="AT34" s="300" t="s">
        <v>94</v>
      </c>
      <c r="AU34" s="300">
        <v>0</v>
      </c>
      <c r="AV34" s="300" t="s">
        <v>94</v>
      </c>
      <c r="AW34" s="300">
        <v>0</v>
      </c>
    </row>
    <row r="35" spans="1:49" s="304" customFormat="1" ht="63">
      <c r="A35" s="314" t="s">
        <v>116</v>
      </c>
      <c r="B35" s="315" t="s">
        <v>147</v>
      </c>
      <c r="C35" s="299" t="s">
        <v>93</v>
      </c>
      <c r="D35" s="300">
        <v>0</v>
      </c>
      <c r="E35" s="300">
        <v>0</v>
      </c>
      <c r="F35" s="300">
        <v>0</v>
      </c>
      <c r="G35" s="300">
        <v>0</v>
      </c>
      <c r="H35" s="300">
        <v>0</v>
      </c>
      <c r="I35" s="300">
        <v>0</v>
      </c>
      <c r="J35" s="300">
        <v>0</v>
      </c>
      <c r="K35" s="300">
        <v>0</v>
      </c>
      <c r="L35" s="300">
        <v>0.8</v>
      </c>
      <c r="M35" s="300">
        <v>0.8</v>
      </c>
      <c r="N35" s="300">
        <v>0</v>
      </c>
      <c r="O35" s="300">
        <v>0</v>
      </c>
      <c r="P35" s="300">
        <v>0</v>
      </c>
      <c r="Q35" s="300">
        <v>0</v>
      </c>
      <c r="R35" s="301" t="s">
        <v>94</v>
      </c>
      <c r="S35" s="301" t="s">
        <v>94</v>
      </c>
      <c r="T35" s="300" t="s">
        <v>94</v>
      </c>
      <c r="U35" s="300">
        <v>0</v>
      </c>
      <c r="V35" s="300" t="s">
        <v>94</v>
      </c>
      <c r="W35" s="300">
        <v>0</v>
      </c>
      <c r="X35" s="302" t="s">
        <v>94</v>
      </c>
      <c r="Y35" s="300">
        <v>0</v>
      </c>
      <c r="Z35" s="302" t="s">
        <v>94</v>
      </c>
      <c r="AA35" s="300">
        <v>0</v>
      </c>
      <c r="AB35" s="301" t="s">
        <v>94</v>
      </c>
      <c r="AC35" s="301" t="s">
        <v>94</v>
      </c>
      <c r="AD35" s="301" t="s">
        <v>94</v>
      </c>
      <c r="AE35" s="301" t="s">
        <v>94</v>
      </c>
      <c r="AF35" s="301" t="s">
        <v>94</v>
      </c>
      <c r="AG35" s="301" t="s">
        <v>94</v>
      </c>
      <c r="AH35" s="301" t="s">
        <v>94</v>
      </c>
      <c r="AI35" s="300">
        <v>0</v>
      </c>
      <c r="AJ35" s="302" t="s">
        <v>94</v>
      </c>
      <c r="AK35" s="300">
        <v>0</v>
      </c>
      <c r="AL35" s="300" t="s">
        <v>94</v>
      </c>
      <c r="AM35" s="300">
        <v>0</v>
      </c>
      <c r="AN35" s="300" t="s">
        <v>94</v>
      </c>
      <c r="AO35" s="300">
        <v>0</v>
      </c>
      <c r="AP35" s="300" t="s">
        <v>94</v>
      </c>
      <c r="AQ35" s="300">
        <v>0</v>
      </c>
      <c r="AR35" s="300" t="s">
        <v>94</v>
      </c>
      <c r="AS35" s="300">
        <v>0</v>
      </c>
      <c r="AT35" s="300" t="s">
        <v>94</v>
      </c>
      <c r="AU35" s="300">
        <v>0</v>
      </c>
      <c r="AV35" s="300" t="s">
        <v>94</v>
      </c>
      <c r="AW35" s="300">
        <v>0</v>
      </c>
    </row>
  </sheetData>
  <sheetProtection selectLockedCells="1" selectUnlockedCells="1"/>
  <autoFilter ref="A19:AS19"/>
  <mergeCells count="47">
    <mergeCell ref="AR17:AS17"/>
    <mergeCell ref="AT17:AU17"/>
    <mergeCell ref="AV17:AW17"/>
    <mergeCell ref="AF17:AG17"/>
    <mergeCell ref="AH17:AI17"/>
    <mergeCell ref="AJ17:AK17"/>
    <mergeCell ref="AL17:AM17"/>
    <mergeCell ref="AN17:AO17"/>
    <mergeCell ref="AP17:AQ17"/>
    <mergeCell ref="T17:U17"/>
    <mergeCell ref="V17:W17"/>
    <mergeCell ref="X17:Y17"/>
    <mergeCell ref="Z17:AA17"/>
    <mergeCell ref="AB17:AC17"/>
    <mergeCell ref="AD17:AE17"/>
    <mergeCell ref="AR16:AU16"/>
    <mergeCell ref="AV16:AW16"/>
    <mergeCell ref="D17:E17"/>
    <mergeCell ref="F17:G17"/>
    <mergeCell ref="H17:I17"/>
    <mergeCell ref="J17:K17"/>
    <mergeCell ref="L17:M17"/>
    <mergeCell ref="N17:O17"/>
    <mergeCell ref="P17:Q17"/>
    <mergeCell ref="R17:S17"/>
    <mergeCell ref="A14:AS14"/>
    <mergeCell ref="A15:A18"/>
    <mergeCell ref="B15:B18"/>
    <mergeCell ref="C15:C18"/>
    <mergeCell ref="D15:AW15"/>
    <mergeCell ref="D16:S16"/>
    <mergeCell ref="T16:AC16"/>
    <mergeCell ref="AD16:AG16"/>
    <mergeCell ref="AH16:AK16"/>
    <mergeCell ref="AL16:AQ16"/>
    <mergeCell ref="A5:AW5"/>
    <mergeCell ref="A7:AW7"/>
    <mergeCell ref="A8:AW8"/>
    <mergeCell ref="A10:AW10"/>
    <mergeCell ref="A12:AW12"/>
    <mergeCell ref="A13:AW13"/>
    <mergeCell ref="AU1:AW1"/>
    <mergeCell ref="K2:L2"/>
    <mergeCell ref="M2:N2"/>
    <mergeCell ref="AU2:AW2"/>
    <mergeCell ref="AU3:AW3"/>
    <mergeCell ref="A4:AW4"/>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AW35"/>
  <sheetViews>
    <sheetView showGridLines="0" view="pageBreakPreview" zoomScale="55" zoomScaleSheetLayoutView="55" zoomScalePageLayoutView="0" workbookViewId="0" topLeftCell="A17">
      <selection activeCell="O23" sqref="O23"/>
    </sheetView>
  </sheetViews>
  <sheetFormatPr defaultColWidth="9.140625" defaultRowHeight="12.75"/>
  <cols>
    <col min="1" max="1" width="20.28125" style="1" customWidth="1"/>
    <col min="2" max="2" width="43.28125" style="1" customWidth="1"/>
    <col min="3" max="3" width="31.7109375" style="1" customWidth="1"/>
    <col min="4" max="45" width="12.140625" style="1" customWidth="1"/>
    <col min="46" max="16384" width="9.140625" style="1" customWidth="1"/>
  </cols>
  <sheetData>
    <row r="1" spans="47:49" ht="18.75">
      <c r="AU1" s="402" t="s">
        <v>0</v>
      </c>
      <c r="AV1" s="402"/>
      <c r="AW1" s="402"/>
    </row>
    <row r="2" spans="10:49" ht="18.75" customHeight="1">
      <c r="J2" s="4"/>
      <c r="K2" s="403"/>
      <c r="L2" s="403"/>
      <c r="M2" s="403"/>
      <c r="N2" s="403"/>
      <c r="O2" s="4"/>
      <c r="AU2" s="402" t="s">
        <v>1</v>
      </c>
      <c r="AV2" s="402"/>
      <c r="AW2" s="402"/>
    </row>
    <row r="3" spans="10:49" ht="18.75">
      <c r="J3" s="5"/>
      <c r="K3" s="5"/>
      <c r="L3" s="5"/>
      <c r="M3" s="5"/>
      <c r="N3" s="5"/>
      <c r="O3" s="5"/>
      <c r="AU3" s="402" t="s">
        <v>2</v>
      </c>
      <c r="AV3" s="402"/>
      <c r="AW3" s="402"/>
    </row>
    <row r="4" spans="1:49" ht="18.75">
      <c r="A4" s="404" t="s">
        <v>3</v>
      </c>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row>
    <row r="5" spans="1:49" ht="18.75">
      <c r="A5" s="404" t="s">
        <v>169</v>
      </c>
      <c r="B5" s="404"/>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row>
    <row r="6" spans="1:45" ht="18.7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9"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row>
    <row r="8" spans="1:49"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2">
      <c r="A9" s="10"/>
    </row>
    <row r="10" spans="1:49" ht="18.75">
      <c r="A10" s="404" t="s">
        <v>7</v>
      </c>
      <c r="B10" s="404"/>
      <c r="C10" s="404"/>
      <c r="D10" s="404"/>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row>
    <row r="11" spans="1:45" ht="18.75">
      <c r="A11" s="11"/>
      <c r="B11" s="11"/>
      <c r="C11" s="11"/>
      <c r="D11" s="11"/>
      <c r="E11" s="11"/>
      <c r="F11" s="11"/>
      <c r="G11" s="11"/>
      <c r="H11" s="11"/>
      <c r="I11" s="11"/>
      <c r="J11" s="11"/>
      <c r="K11" s="11"/>
      <c r="L11" s="11"/>
      <c r="M11" s="11"/>
      <c r="N11" s="11"/>
      <c r="O11" s="11"/>
      <c r="P11" s="14"/>
      <c r="Q11" s="14"/>
      <c r="R11" s="14"/>
      <c r="S11" s="14"/>
      <c r="T11" s="14"/>
      <c r="U11" s="14"/>
      <c r="V11" s="14"/>
      <c r="W11" s="14"/>
      <c r="X11" s="14"/>
      <c r="Y11" s="14"/>
      <c r="Z11" s="14"/>
      <c r="AA11" s="14"/>
      <c r="AB11" s="14"/>
      <c r="AC11" s="14"/>
      <c r="AD11" s="14"/>
      <c r="AE11" s="14"/>
      <c r="AF11" s="14"/>
      <c r="AG11" s="14"/>
      <c r="AH11" s="11"/>
      <c r="AI11" s="11"/>
      <c r="AJ11" s="11"/>
      <c r="AK11" s="11"/>
      <c r="AL11" s="11"/>
      <c r="AM11" s="11"/>
      <c r="AN11" s="11"/>
      <c r="AO11" s="11"/>
      <c r="AP11" s="11"/>
      <c r="AQ11" s="11"/>
      <c r="AR11" s="11"/>
      <c r="AS11" s="11"/>
    </row>
    <row r="12" spans="1:49" s="5" customFormat="1"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6"/>
      <c r="AR12" s="406"/>
      <c r="AS12" s="406"/>
      <c r="AT12" s="406"/>
      <c r="AU12" s="406"/>
      <c r="AV12" s="406"/>
      <c r="AW12" s="406"/>
    </row>
    <row r="13" spans="1:49" s="5" customFormat="1" ht="15.75">
      <c r="A13" s="407" t="s">
        <v>9</v>
      </c>
      <c r="B13" s="407"/>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row>
    <row r="14" spans="1:45" s="5" customFormat="1" ht="18.75">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c r="AS14" s="408"/>
    </row>
    <row r="15" spans="1:49" s="16" customFormat="1" ht="15.75" customHeight="1">
      <c r="A15" s="409" t="s">
        <v>10</v>
      </c>
      <c r="B15" s="409" t="s">
        <v>11</v>
      </c>
      <c r="C15" s="409" t="s">
        <v>12</v>
      </c>
      <c r="D15" s="409" t="s">
        <v>13</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row>
    <row r="16" spans="1:49" ht="63" customHeight="1">
      <c r="A16" s="409"/>
      <c r="B16" s="409"/>
      <c r="C16" s="409"/>
      <c r="D16" s="409" t="s">
        <v>14</v>
      </c>
      <c r="E16" s="409"/>
      <c r="F16" s="409"/>
      <c r="G16" s="409"/>
      <c r="H16" s="409"/>
      <c r="I16" s="409"/>
      <c r="J16" s="409"/>
      <c r="K16" s="409"/>
      <c r="L16" s="409"/>
      <c r="M16" s="409"/>
      <c r="N16" s="409"/>
      <c r="O16" s="409"/>
      <c r="P16" s="409"/>
      <c r="Q16" s="409"/>
      <c r="R16" s="409"/>
      <c r="S16" s="409"/>
      <c r="T16" s="409" t="s">
        <v>15</v>
      </c>
      <c r="U16" s="409"/>
      <c r="V16" s="409"/>
      <c r="W16" s="409"/>
      <c r="X16" s="409"/>
      <c r="Y16" s="409"/>
      <c r="Z16" s="409"/>
      <c r="AA16" s="409"/>
      <c r="AB16" s="409"/>
      <c r="AC16" s="409"/>
      <c r="AD16" s="409" t="s">
        <v>16</v>
      </c>
      <c r="AE16" s="409"/>
      <c r="AF16" s="409"/>
      <c r="AG16" s="409"/>
      <c r="AH16" s="409" t="s">
        <v>17</v>
      </c>
      <c r="AI16" s="409"/>
      <c r="AJ16" s="409"/>
      <c r="AK16" s="409"/>
      <c r="AL16" s="409" t="s">
        <v>18</v>
      </c>
      <c r="AM16" s="409"/>
      <c r="AN16" s="409"/>
      <c r="AO16" s="409"/>
      <c r="AP16" s="409"/>
      <c r="AQ16" s="409"/>
      <c r="AR16" s="409" t="s">
        <v>19</v>
      </c>
      <c r="AS16" s="409"/>
      <c r="AT16" s="409"/>
      <c r="AU16" s="409"/>
      <c r="AV16" s="409" t="s">
        <v>20</v>
      </c>
      <c r="AW16" s="409"/>
    </row>
    <row r="17" spans="1:49" s="19" customFormat="1" ht="192" customHeight="1">
      <c r="A17" s="409"/>
      <c r="B17" s="409"/>
      <c r="C17" s="409"/>
      <c r="D17" s="410" t="s">
        <v>21</v>
      </c>
      <c r="E17" s="410"/>
      <c r="F17" s="410" t="s">
        <v>135</v>
      </c>
      <c r="G17" s="410"/>
      <c r="H17" s="410" t="s">
        <v>23</v>
      </c>
      <c r="I17" s="410"/>
      <c r="J17" s="410" t="s">
        <v>24</v>
      </c>
      <c r="K17" s="410"/>
      <c r="L17" s="410" t="s">
        <v>25</v>
      </c>
      <c r="M17" s="410"/>
      <c r="N17" s="410" t="s">
        <v>26</v>
      </c>
      <c r="O17" s="410"/>
      <c r="P17" s="410" t="s">
        <v>27</v>
      </c>
      <c r="Q17" s="410"/>
      <c r="R17" s="410" t="s">
        <v>28</v>
      </c>
      <c r="S17" s="410"/>
      <c r="T17" s="410" t="s">
        <v>29</v>
      </c>
      <c r="U17" s="410"/>
      <c r="V17" s="410" t="s">
        <v>30</v>
      </c>
      <c r="W17" s="410"/>
      <c r="X17" s="410" t="s">
        <v>31</v>
      </c>
      <c r="Y17" s="410"/>
      <c r="Z17" s="410" t="s">
        <v>32</v>
      </c>
      <c r="AA17" s="410"/>
      <c r="AB17" s="410" t="s">
        <v>33</v>
      </c>
      <c r="AC17" s="410"/>
      <c r="AD17" s="410" t="s">
        <v>34</v>
      </c>
      <c r="AE17" s="410"/>
      <c r="AF17" s="410" t="s">
        <v>35</v>
      </c>
      <c r="AG17" s="410"/>
      <c r="AH17" s="410" t="s">
        <v>36</v>
      </c>
      <c r="AI17" s="410"/>
      <c r="AJ17" s="410" t="s">
        <v>37</v>
      </c>
      <c r="AK17" s="410"/>
      <c r="AL17" s="410" t="s">
        <v>38</v>
      </c>
      <c r="AM17" s="410"/>
      <c r="AN17" s="410" t="s">
        <v>39</v>
      </c>
      <c r="AO17" s="410"/>
      <c r="AP17" s="410" t="s">
        <v>40</v>
      </c>
      <c r="AQ17" s="410"/>
      <c r="AR17" s="410" t="s">
        <v>41</v>
      </c>
      <c r="AS17" s="410"/>
      <c r="AT17" s="410" t="s">
        <v>42</v>
      </c>
      <c r="AU17" s="410"/>
      <c r="AV17" s="410" t="s">
        <v>43</v>
      </c>
      <c r="AW17" s="410"/>
    </row>
    <row r="18" spans="1:49" ht="128.25" customHeight="1">
      <c r="A18" s="409"/>
      <c r="B18" s="409"/>
      <c r="C18" s="409"/>
      <c r="D18" s="17" t="s">
        <v>44</v>
      </c>
      <c r="E18" s="17" t="s">
        <v>45</v>
      </c>
      <c r="F18" s="17" t="s">
        <v>44</v>
      </c>
      <c r="G18" s="17" t="s">
        <v>45</v>
      </c>
      <c r="H18" s="17" t="s">
        <v>44</v>
      </c>
      <c r="I18" s="17" t="s">
        <v>45</v>
      </c>
      <c r="J18" s="17" t="s">
        <v>44</v>
      </c>
      <c r="K18" s="17" t="s">
        <v>45</v>
      </c>
      <c r="L18" s="17" t="s">
        <v>44</v>
      </c>
      <c r="M18" s="17" t="s">
        <v>45</v>
      </c>
      <c r="N18" s="17" t="s">
        <v>44</v>
      </c>
      <c r="O18" s="17" t="s">
        <v>45</v>
      </c>
      <c r="P18" s="17" t="s">
        <v>44</v>
      </c>
      <c r="Q18" s="17" t="s">
        <v>45</v>
      </c>
      <c r="R18" s="17" t="s">
        <v>44</v>
      </c>
      <c r="S18" s="17" t="s">
        <v>45</v>
      </c>
      <c r="T18" s="17" t="s">
        <v>44</v>
      </c>
      <c r="U18" s="17" t="s">
        <v>45</v>
      </c>
      <c r="V18" s="17" t="s">
        <v>44</v>
      </c>
      <c r="W18" s="17" t="s">
        <v>45</v>
      </c>
      <c r="X18" s="17" t="s">
        <v>44</v>
      </c>
      <c r="Y18" s="17" t="s">
        <v>45</v>
      </c>
      <c r="Z18" s="17" t="s">
        <v>44</v>
      </c>
      <c r="AA18" s="17" t="s">
        <v>45</v>
      </c>
      <c r="AB18" s="17" t="s">
        <v>44</v>
      </c>
      <c r="AC18" s="17" t="s">
        <v>45</v>
      </c>
      <c r="AD18" s="17" t="s">
        <v>44</v>
      </c>
      <c r="AE18" s="17" t="s">
        <v>45</v>
      </c>
      <c r="AF18" s="17" t="s">
        <v>44</v>
      </c>
      <c r="AG18" s="17" t="s">
        <v>45</v>
      </c>
      <c r="AH18" s="17" t="s">
        <v>44</v>
      </c>
      <c r="AI18" s="17" t="s">
        <v>45</v>
      </c>
      <c r="AJ18" s="17" t="s">
        <v>44</v>
      </c>
      <c r="AK18" s="17" t="s">
        <v>45</v>
      </c>
      <c r="AL18" s="17" t="s">
        <v>44</v>
      </c>
      <c r="AM18" s="17" t="s">
        <v>45</v>
      </c>
      <c r="AN18" s="17" t="s">
        <v>44</v>
      </c>
      <c r="AO18" s="17" t="s">
        <v>45</v>
      </c>
      <c r="AP18" s="17" t="s">
        <v>44</v>
      </c>
      <c r="AQ18" s="17" t="s">
        <v>45</v>
      </c>
      <c r="AR18" s="17" t="s">
        <v>44</v>
      </c>
      <c r="AS18" s="17" t="s">
        <v>45</v>
      </c>
      <c r="AT18" s="17" t="s">
        <v>44</v>
      </c>
      <c r="AU18" s="17" t="s">
        <v>45</v>
      </c>
      <c r="AV18" s="17" t="s">
        <v>44</v>
      </c>
      <c r="AW18" s="17" t="s">
        <v>45</v>
      </c>
    </row>
    <row r="19" spans="1:49" s="23" customFormat="1" ht="15.75">
      <c r="A19" s="20">
        <v>1</v>
      </c>
      <c r="B19" s="21">
        <v>2</v>
      </c>
      <c r="C19" s="20">
        <v>3</v>
      </c>
      <c r="D19" s="21" t="s">
        <v>46</v>
      </c>
      <c r="E19" s="21" t="s">
        <v>47</v>
      </c>
      <c r="F19" s="21" t="s">
        <v>48</v>
      </c>
      <c r="G19" s="21" t="s">
        <v>49</v>
      </c>
      <c r="H19" s="21" t="s">
        <v>50</v>
      </c>
      <c r="I19" s="21" t="s">
        <v>51</v>
      </c>
      <c r="J19" s="21" t="s">
        <v>52</v>
      </c>
      <c r="K19" s="21" t="s">
        <v>53</v>
      </c>
      <c r="L19" s="21" t="s">
        <v>54</v>
      </c>
      <c r="M19" s="21" t="s">
        <v>55</v>
      </c>
      <c r="N19" s="21" t="s">
        <v>56</v>
      </c>
      <c r="O19" s="21" t="s">
        <v>57</v>
      </c>
      <c r="P19" s="21" t="s">
        <v>58</v>
      </c>
      <c r="Q19" s="21" t="s">
        <v>59</v>
      </c>
      <c r="R19" s="21" t="s">
        <v>60</v>
      </c>
      <c r="S19" s="21" t="s">
        <v>61</v>
      </c>
      <c r="T19" s="21" t="s">
        <v>62</v>
      </c>
      <c r="U19" s="21" t="s">
        <v>63</v>
      </c>
      <c r="V19" s="21" t="s">
        <v>64</v>
      </c>
      <c r="W19" s="21" t="s">
        <v>65</v>
      </c>
      <c r="X19" s="21" t="s">
        <v>66</v>
      </c>
      <c r="Y19" s="21" t="s">
        <v>67</v>
      </c>
      <c r="Z19" s="21" t="s">
        <v>68</v>
      </c>
      <c r="AA19" s="21" t="s">
        <v>69</v>
      </c>
      <c r="AB19" s="21" t="s">
        <v>70</v>
      </c>
      <c r="AC19" s="21" t="s">
        <v>71</v>
      </c>
      <c r="AD19" s="21" t="s">
        <v>72</v>
      </c>
      <c r="AE19" s="21" t="s">
        <v>73</v>
      </c>
      <c r="AF19" s="21" t="s">
        <v>74</v>
      </c>
      <c r="AG19" s="21" t="s">
        <v>75</v>
      </c>
      <c r="AH19" s="21" t="s">
        <v>76</v>
      </c>
      <c r="AI19" s="21" t="s">
        <v>77</v>
      </c>
      <c r="AJ19" s="21" t="s">
        <v>78</v>
      </c>
      <c r="AK19" s="21" t="s">
        <v>79</v>
      </c>
      <c r="AL19" s="21" t="s">
        <v>80</v>
      </c>
      <c r="AM19" s="21" t="s">
        <v>81</v>
      </c>
      <c r="AN19" s="21" t="s">
        <v>82</v>
      </c>
      <c r="AO19" s="21" t="s">
        <v>83</v>
      </c>
      <c r="AP19" s="21" t="s">
        <v>84</v>
      </c>
      <c r="AQ19" s="21" t="s">
        <v>85</v>
      </c>
      <c r="AR19" s="21" t="s">
        <v>86</v>
      </c>
      <c r="AS19" s="21" t="s">
        <v>87</v>
      </c>
      <c r="AT19" s="21" t="s">
        <v>88</v>
      </c>
      <c r="AU19" s="21" t="s">
        <v>89</v>
      </c>
      <c r="AV19" s="21" t="s">
        <v>90</v>
      </c>
      <c r="AW19" s="21" t="s">
        <v>91</v>
      </c>
    </row>
    <row r="20" spans="1:49" s="304" customFormat="1" ht="31.5">
      <c r="A20" s="297">
        <v>0</v>
      </c>
      <c r="B20" s="298" t="s">
        <v>92</v>
      </c>
      <c r="C20" s="299" t="s">
        <v>93</v>
      </c>
      <c r="D20" s="300">
        <v>0</v>
      </c>
      <c r="E20" s="300">
        <v>0</v>
      </c>
      <c r="F20" s="300">
        <v>0</v>
      </c>
      <c r="G20" s="300">
        <v>0</v>
      </c>
      <c r="H20" s="300">
        <v>0</v>
      </c>
      <c r="I20" s="300">
        <v>0</v>
      </c>
      <c r="J20" s="300">
        <v>0</v>
      </c>
      <c r="K20" s="300">
        <v>0</v>
      </c>
      <c r="L20" s="300">
        <v>0</v>
      </c>
      <c r="M20" s="300">
        <v>0</v>
      </c>
      <c r="N20" s="300">
        <v>0</v>
      </c>
      <c r="O20" s="300">
        <v>0</v>
      </c>
      <c r="P20" s="300">
        <v>0</v>
      </c>
      <c r="Q20" s="300">
        <v>0</v>
      </c>
      <c r="R20" s="301" t="s">
        <v>94</v>
      </c>
      <c r="S20" s="301" t="s">
        <v>94</v>
      </c>
      <c r="T20" s="300" t="s">
        <v>94</v>
      </c>
      <c r="U20" s="300">
        <v>0</v>
      </c>
      <c r="V20" s="300">
        <f>V21</f>
        <v>18.366999999999997</v>
      </c>
      <c r="W20" s="300">
        <f>W21</f>
        <v>9.927</v>
      </c>
      <c r="X20" s="302" t="s">
        <v>94</v>
      </c>
      <c r="Y20" s="300">
        <v>0</v>
      </c>
      <c r="Z20" s="302" t="s">
        <v>94</v>
      </c>
      <c r="AA20" s="300">
        <v>0</v>
      </c>
      <c r="AB20" s="301" t="s">
        <v>94</v>
      </c>
      <c r="AC20" s="301" t="s">
        <v>94</v>
      </c>
      <c r="AD20" s="301" t="s">
        <v>94</v>
      </c>
      <c r="AE20" s="301" t="s">
        <v>94</v>
      </c>
      <c r="AF20" s="301" t="s">
        <v>94</v>
      </c>
      <c r="AG20" s="301" t="s">
        <v>94</v>
      </c>
      <c r="AH20" s="301" t="s">
        <v>94</v>
      </c>
      <c r="AI20" s="300">
        <v>0</v>
      </c>
      <c r="AJ20" s="302" t="s">
        <v>94</v>
      </c>
      <c r="AK20" s="300">
        <v>0</v>
      </c>
      <c r="AL20" s="300" t="s">
        <v>94</v>
      </c>
      <c r="AM20" s="300">
        <v>0</v>
      </c>
      <c r="AN20" s="300" t="s">
        <v>94</v>
      </c>
      <c r="AO20" s="300">
        <v>0</v>
      </c>
      <c r="AP20" s="300" t="s">
        <v>94</v>
      </c>
      <c r="AQ20" s="300">
        <v>0</v>
      </c>
      <c r="AR20" s="300" t="s">
        <v>94</v>
      </c>
      <c r="AS20" s="300">
        <v>0</v>
      </c>
      <c r="AT20" s="300" t="s">
        <v>94</v>
      </c>
      <c r="AU20" s="300">
        <v>0</v>
      </c>
      <c r="AV20" s="300" t="s">
        <v>94</v>
      </c>
      <c r="AW20" s="300">
        <v>0</v>
      </c>
    </row>
    <row r="21" spans="1:49" s="304" customFormat="1" ht="31.5">
      <c r="A21" s="305" t="s">
        <v>95</v>
      </c>
      <c r="B21" s="306" t="s">
        <v>96</v>
      </c>
      <c r="C21" s="299" t="s">
        <v>93</v>
      </c>
      <c r="D21" s="300">
        <v>0</v>
      </c>
      <c r="E21" s="300">
        <v>0</v>
      </c>
      <c r="F21" s="300">
        <v>0</v>
      </c>
      <c r="G21" s="300">
        <v>0</v>
      </c>
      <c r="H21" s="300">
        <v>0</v>
      </c>
      <c r="I21" s="300">
        <v>0</v>
      </c>
      <c r="J21" s="300">
        <v>0</v>
      </c>
      <c r="K21" s="300">
        <v>0</v>
      </c>
      <c r="L21" s="300">
        <v>0</v>
      </c>
      <c r="M21" s="300">
        <v>0</v>
      </c>
      <c r="N21" s="300">
        <v>0</v>
      </c>
      <c r="O21" s="300">
        <v>0</v>
      </c>
      <c r="P21" s="300">
        <v>0</v>
      </c>
      <c r="Q21" s="300">
        <v>0</v>
      </c>
      <c r="R21" s="301" t="s">
        <v>94</v>
      </c>
      <c r="S21" s="301" t="s">
        <v>94</v>
      </c>
      <c r="T21" s="300" t="s">
        <v>94</v>
      </c>
      <c r="U21" s="300">
        <v>0</v>
      </c>
      <c r="V21" s="300">
        <f>V23</f>
        <v>18.366999999999997</v>
      </c>
      <c r="W21" s="300">
        <f>W22</f>
        <v>9.927</v>
      </c>
      <c r="X21" s="302" t="s">
        <v>94</v>
      </c>
      <c r="Y21" s="300">
        <v>0</v>
      </c>
      <c r="Z21" s="302" t="s">
        <v>94</v>
      </c>
      <c r="AA21" s="300">
        <v>0</v>
      </c>
      <c r="AB21" s="301" t="s">
        <v>94</v>
      </c>
      <c r="AC21" s="301" t="s">
        <v>94</v>
      </c>
      <c r="AD21" s="301" t="s">
        <v>94</v>
      </c>
      <c r="AE21" s="301" t="s">
        <v>94</v>
      </c>
      <c r="AF21" s="301" t="s">
        <v>94</v>
      </c>
      <c r="AG21" s="301" t="s">
        <v>94</v>
      </c>
      <c r="AH21" s="301" t="s">
        <v>94</v>
      </c>
      <c r="AI21" s="300">
        <v>0</v>
      </c>
      <c r="AJ21" s="302" t="s">
        <v>94</v>
      </c>
      <c r="AK21" s="300">
        <v>0</v>
      </c>
      <c r="AL21" s="300" t="s">
        <v>94</v>
      </c>
      <c r="AM21" s="300">
        <v>0</v>
      </c>
      <c r="AN21" s="300" t="s">
        <v>94</v>
      </c>
      <c r="AO21" s="300">
        <v>0</v>
      </c>
      <c r="AP21" s="300" t="s">
        <v>94</v>
      </c>
      <c r="AQ21" s="300">
        <v>0</v>
      </c>
      <c r="AR21" s="300" t="s">
        <v>94</v>
      </c>
      <c r="AS21" s="300">
        <v>0</v>
      </c>
      <c r="AT21" s="300" t="s">
        <v>94</v>
      </c>
      <c r="AU21" s="300">
        <v>0</v>
      </c>
      <c r="AV21" s="300" t="s">
        <v>94</v>
      </c>
      <c r="AW21" s="300">
        <v>0</v>
      </c>
    </row>
    <row r="22" spans="1:49" s="304" customFormat="1" ht="15.75">
      <c r="A22" s="305">
        <v>1</v>
      </c>
      <c r="B22" s="306" t="s">
        <v>101</v>
      </c>
      <c r="C22" s="299" t="s">
        <v>93</v>
      </c>
      <c r="D22" s="300">
        <v>0</v>
      </c>
      <c r="E22" s="300">
        <v>0</v>
      </c>
      <c r="F22" s="300">
        <v>0</v>
      </c>
      <c r="G22" s="300">
        <v>0</v>
      </c>
      <c r="H22" s="300">
        <v>0</v>
      </c>
      <c r="I22" s="300">
        <v>0</v>
      </c>
      <c r="J22" s="300">
        <v>0</v>
      </c>
      <c r="K22" s="300">
        <v>0</v>
      </c>
      <c r="L22" s="300">
        <v>0</v>
      </c>
      <c r="M22" s="300">
        <v>0</v>
      </c>
      <c r="N22" s="300">
        <v>0</v>
      </c>
      <c r="O22" s="300">
        <v>0</v>
      </c>
      <c r="P22" s="300">
        <v>0</v>
      </c>
      <c r="Q22" s="300">
        <v>0</v>
      </c>
      <c r="R22" s="301" t="s">
        <v>94</v>
      </c>
      <c r="S22" s="301" t="s">
        <v>94</v>
      </c>
      <c r="T22" s="300" t="s">
        <v>94</v>
      </c>
      <c r="U22" s="300">
        <v>0</v>
      </c>
      <c r="V22" s="300">
        <f>V23</f>
        <v>18.366999999999997</v>
      </c>
      <c r="W22" s="300">
        <f>W23</f>
        <v>9.927</v>
      </c>
      <c r="X22" s="302" t="s">
        <v>94</v>
      </c>
      <c r="Y22" s="300">
        <v>0</v>
      </c>
      <c r="Z22" s="302" t="s">
        <v>94</v>
      </c>
      <c r="AA22" s="300">
        <v>0</v>
      </c>
      <c r="AB22" s="301" t="s">
        <v>94</v>
      </c>
      <c r="AC22" s="301" t="s">
        <v>94</v>
      </c>
      <c r="AD22" s="301" t="s">
        <v>94</v>
      </c>
      <c r="AE22" s="301" t="s">
        <v>94</v>
      </c>
      <c r="AF22" s="301" t="s">
        <v>94</v>
      </c>
      <c r="AG22" s="301" t="s">
        <v>94</v>
      </c>
      <c r="AH22" s="301" t="s">
        <v>94</v>
      </c>
      <c r="AI22" s="300">
        <v>0</v>
      </c>
      <c r="AJ22" s="302" t="s">
        <v>94</v>
      </c>
      <c r="AK22" s="300">
        <v>0</v>
      </c>
      <c r="AL22" s="300" t="s">
        <v>94</v>
      </c>
      <c r="AM22" s="300">
        <v>0</v>
      </c>
      <c r="AN22" s="300" t="s">
        <v>94</v>
      </c>
      <c r="AO22" s="300">
        <v>0</v>
      </c>
      <c r="AP22" s="300" t="s">
        <v>94</v>
      </c>
      <c r="AQ22" s="300">
        <v>0</v>
      </c>
      <c r="AR22" s="300" t="s">
        <v>94</v>
      </c>
      <c r="AS22" s="300">
        <v>0</v>
      </c>
      <c r="AT22" s="300" t="s">
        <v>94</v>
      </c>
      <c r="AU22" s="300">
        <v>0</v>
      </c>
      <c r="AV22" s="300" t="s">
        <v>94</v>
      </c>
      <c r="AW22" s="300">
        <v>0</v>
      </c>
    </row>
    <row r="23" spans="1:49" s="304" customFormat="1" ht="47.25">
      <c r="A23" s="313" t="s">
        <v>102</v>
      </c>
      <c r="B23" s="306" t="s">
        <v>103</v>
      </c>
      <c r="C23" s="299" t="s">
        <v>93</v>
      </c>
      <c r="D23" s="300">
        <v>0</v>
      </c>
      <c r="E23" s="300">
        <v>0</v>
      </c>
      <c r="F23" s="300">
        <v>0</v>
      </c>
      <c r="G23" s="300">
        <v>0</v>
      </c>
      <c r="H23" s="300">
        <v>0</v>
      </c>
      <c r="I23" s="300">
        <v>0</v>
      </c>
      <c r="J23" s="300">
        <v>0</v>
      </c>
      <c r="K23" s="300">
        <v>0</v>
      </c>
      <c r="L23" s="300">
        <v>0</v>
      </c>
      <c r="M23" s="300">
        <v>0</v>
      </c>
      <c r="N23" s="300">
        <v>0</v>
      </c>
      <c r="O23" s="300">
        <v>0</v>
      </c>
      <c r="P23" s="300">
        <v>0</v>
      </c>
      <c r="Q23" s="300">
        <v>0</v>
      </c>
      <c r="R23" s="301" t="s">
        <v>94</v>
      </c>
      <c r="S23" s="301" t="s">
        <v>94</v>
      </c>
      <c r="T23" s="300" t="s">
        <v>94</v>
      </c>
      <c r="U23" s="300">
        <v>0</v>
      </c>
      <c r="V23" s="300">
        <f>V24</f>
        <v>18.366999999999997</v>
      </c>
      <c r="W23" s="300">
        <f>W24</f>
        <v>9.927</v>
      </c>
      <c r="X23" s="302" t="s">
        <v>94</v>
      </c>
      <c r="Y23" s="300">
        <v>0</v>
      </c>
      <c r="Z23" s="302" t="s">
        <v>94</v>
      </c>
      <c r="AA23" s="300">
        <v>0</v>
      </c>
      <c r="AB23" s="301" t="s">
        <v>94</v>
      </c>
      <c r="AC23" s="301" t="s">
        <v>94</v>
      </c>
      <c r="AD23" s="301" t="s">
        <v>94</v>
      </c>
      <c r="AE23" s="301" t="s">
        <v>94</v>
      </c>
      <c r="AF23" s="301" t="s">
        <v>94</v>
      </c>
      <c r="AG23" s="301" t="s">
        <v>94</v>
      </c>
      <c r="AH23" s="301" t="s">
        <v>94</v>
      </c>
      <c r="AI23" s="300">
        <v>0</v>
      </c>
      <c r="AJ23" s="302" t="s">
        <v>94</v>
      </c>
      <c r="AK23" s="300">
        <v>0</v>
      </c>
      <c r="AL23" s="300" t="s">
        <v>94</v>
      </c>
      <c r="AM23" s="300">
        <v>0</v>
      </c>
      <c r="AN23" s="300" t="s">
        <v>94</v>
      </c>
      <c r="AO23" s="300">
        <v>0</v>
      </c>
      <c r="AP23" s="300" t="s">
        <v>94</v>
      </c>
      <c r="AQ23" s="300">
        <v>0</v>
      </c>
      <c r="AR23" s="300" t="s">
        <v>94</v>
      </c>
      <c r="AS23" s="300">
        <v>0</v>
      </c>
      <c r="AT23" s="300" t="s">
        <v>94</v>
      </c>
      <c r="AU23" s="300">
        <v>0</v>
      </c>
      <c r="AV23" s="300" t="s">
        <v>94</v>
      </c>
      <c r="AW23" s="300">
        <v>0</v>
      </c>
    </row>
    <row r="24" spans="1:49" s="304" customFormat="1" ht="47.25">
      <c r="A24" s="313" t="s">
        <v>104</v>
      </c>
      <c r="B24" s="306" t="s">
        <v>105</v>
      </c>
      <c r="C24" s="299" t="s">
        <v>93</v>
      </c>
      <c r="D24" s="300">
        <v>0</v>
      </c>
      <c r="E24" s="300">
        <v>0</v>
      </c>
      <c r="F24" s="300">
        <v>0</v>
      </c>
      <c r="G24" s="300">
        <v>0</v>
      </c>
      <c r="H24" s="300">
        <v>0</v>
      </c>
      <c r="I24" s="300">
        <v>0</v>
      </c>
      <c r="J24" s="300">
        <v>0</v>
      </c>
      <c r="K24" s="300">
        <v>0</v>
      </c>
      <c r="L24" s="300">
        <v>0</v>
      </c>
      <c r="M24" s="300">
        <v>0</v>
      </c>
      <c r="N24" s="300">
        <v>0</v>
      </c>
      <c r="O24" s="300">
        <v>0</v>
      </c>
      <c r="P24" s="300">
        <v>0</v>
      </c>
      <c r="Q24" s="300">
        <v>0</v>
      </c>
      <c r="R24" s="301" t="s">
        <v>94</v>
      </c>
      <c r="S24" s="301" t="s">
        <v>94</v>
      </c>
      <c r="T24" s="300" t="s">
        <v>94</v>
      </c>
      <c r="U24" s="300">
        <v>0</v>
      </c>
      <c r="V24" s="300">
        <f>V25</f>
        <v>18.366999999999997</v>
      </c>
      <c r="W24" s="300">
        <f>W25</f>
        <v>9.927</v>
      </c>
      <c r="X24" s="302" t="s">
        <v>94</v>
      </c>
      <c r="Y24" s="300">
        <v>0</v>
      </c>
      <c r="Z24" s="302" t="s">
        <v>94</v>
      </c>
      <c r="AA24" s="300">
        <v>0</v>
      </c>
      <c r="AB24" s="301" t="s">
        <v>94</v>
      </c>
      <c r="AC24" s="301" t="s">
        <v>94</v>
      </c>
      <c r="AD24" s="301" t="s">
        <v>94</v>
      </c>
      <c r="AE24" s="301" t="s">
        <v>94</v>
      </c>
      <c r="AF24" s="301" t="s">
        <v>94</v>
      </c>
      <c r="AG24" s="301" t="s">
        <v>94</v>
      </c>
      <c r="AH24" s="301" t="s">
        <v>94</v>
      </c>
      <c r="AI24" s="300">
        <v>0</v>
      </c>
      <c r="AJ24" s="302" t="s">
        <v>94</v>
      </c>
      <c r="AK24" s="300">
        <v>0</v>
      </c>
      <c r="AL24" s="300" t="s">
        <v>94</v>
      </c>
      <c r="AM24" s="300">
        <v>0</v>
      </c>
      <c r="AN24" s="300" t="s">
        <v>94</v>
      </c>
      <c r="AO24" s="300">
        <v>0</v>
      </c>
      <c r="AP24" s="300" t="s">
        <v>94</v>
      </c>
      <c r="AQ24" s="300">
        <v>0</v>
      </c>
      <c r="AR24" s="300" t="s">
        <v>94</v>
      </c>
      <c r="AS24" s="300">
        <v>0</v>
      </c>
      <c r="AT24" s="300" t="s">
        <v>94</v>
      </c>
      <c r="AU24" s="300">
        <v>0</v>
      </c>
      <c r="AV24" s="300" t="s">
        <v>94</v>
      </c>
      <c r="AW24" s="300">
        <v>0</v>
      </c>
    </row>
    <row r="25" spans="1:49" s="304" customFormat="1" ht="31.5">
      <c r="A25" s="313" t="s">
        <v>106</v>
      </c>
      <c r="B25" s="306" t="s">
        <v>107</v>
      </c>
      <c r="C25" s="299" t="s">
        <v>93</v>
      </c>
      <c r="D25" s="300">
        <v>0</v>
      </c>
      <c r="E25" s="300">
        <v>0</v>
      </c>
      <c r="F25" s="300">
        <v>0</v>
      </c>
      <c r="G25" s="300">
        <v>0</v>
      </c>
      <c r="H25" s="300">
        <v>0</v>
      </c>
      <c r="I25" s="300">
        <v>0</v>
      </c>
      <c r="J25" s="300">
        <v>0</v>
      </c>
      <c r="K25" s="300">
        <v>0</v>
      </c>
      <c r="L25" s="300">
        <v>0</v>
      </c>
      <c r="M25" s="300">
        <v>0</v>
      </c>
      <c r="N25" s="300">
        <v>0</v>
      </c>
      <c r="O25" s="300">
        <v>0</v>
      </c>
      <c r="P25" s="300">
        <v>0</v>
      </c>
      <c r="Q25" s="300">
        <v>0</v>
      </c>
      <c r="R25" s="301" t="s">
        <v>94</v>
      </c>
      <c r="S25" s="301" t="s">
        <v>94</v>
      </c>
      <c r="T25" s="300" t="s">
        <v>94</v>
      </c>
      <c r="U25" s="300">
        <v>0</v>
      </c>
      <c r="V25" s="300">
        <f>V26+V27+V28+V29+V30+V31+V32+V33+V34+V35</f>
        <v>18.366999999999997</v>
      </c>
      <c r="W25" s="300">
        <f>W26+W27+W28+W29+W30+W31+W32+W33+W34+W35</f>
        <v>9.927</v>
      </c>
      <c r="X25" s="302" t="s">
        <v>94</v>
      </c>
      <c r="Y25" s="300">
        <v>0</v>
      </c>
      <c r="Z25" s="302" t="s">
        <v>94</v>
      </c>
      <c r="AA25" s="300">
        <v>0</v>
      </c>
      <c r="AB25" s="301" t="s">
        <v>94</v>
      </c>
      <c r="AC25" s="301" t="s">
        <v>94</v>
      </c>
      <c r="AD25" s="301" t="s">
        <v>94</v>
      </c>
      <c r="AE25" s="301" t="s">
        <v>94</v>
      </c>
      <c r="AF25" s="301" t="s">
        <v>94</v>
      </c>
      <c r="AG25" s="301" t="s">
        <v>94</v>
      </c>
      <c r="AH25" s="301" t="s">
        <v>94</v>
      </c>
      <c r="AI25" s="300">
        <v>0</v>
      </c>
      <c r="AJ25" s="302" t="s">
        <v>94</v>
      </c>
      <c r="AK25" s="300">
        <v>0</v>
      </c>
      <c r="AL25" s="300" t="s">
        <v>94</v>
      </c>
      <c r="AM25" s="300">
        <v>0</v>
      </c>
      <c r="AN25" s="300" t="s">
        <v>94</v>
      </c>
      <c r="AO25" s="300">
        <v>0</v>
      </c>
      <c r="AP25" s="300" t="s">
        <v>94</v>
      </c>
      <c r="AQ25" s="300">
        <v>0</v>
      </c>
      <c r="AR25" s="300" t="s">
        <v>94</v>
      </c>
      <c r="AS25" s="300">
        <v>0</v>
      </c>
      <c r="AT25" s="300" t="s">
        <v>94</v>
      </c>
      <c r="AU25" s="300">
        <v>0</v>
      </c>
      <c r="AV25" s="300" t="s">
        <v>94</v>
      </c>
      <c r="AW25" s="300">
        <v>0</v>
      </c>
    </row>
    <row r="26" spans="1:49" s="304" customFormat="1" ht="63">
      <c r="A26" s="314" t="s">
        <v>108</v>
      </c>
      <c r="B26" s="315" t="s">
        <v>170</v>
      </c>
      <c r="C26" s="299" t="s">
        <v>93</v>
      </c>
      <c r="D26" s="300">
        <v>0</v>
      </c>
      <c r="E26" s="300">
        <v>0</v>
      </c>
      <c r="F26" s="300">
        <v>0</v>
      </c>
      <c r="G26" s="300">
        <v>0</v>
      </c>
      <c r="H26" s="300">
        <v>0</v>
      </c>
      <c r="I26" s="300">
        <v>0</v>
      </c>
      <c r="J26" s="300">
        <v>0</v>
      </c>
      <c r="K26" s="300">
        <v>0</v>
      </c>
      <c r="L26" s="300">
        <v>0</v>
      </c>
      <c r="M26" s="300">
        <v>0</v>
      </c>
      <c r="N26" s="300">
        <v>0</v>
      </c>
      <c r="O26" s="300">
        <v>0</v>
      </c>
      <c r="P26" s="300">
        <v>0</v>
      </c>
      <c r="Q26" s="300">
        <v>0</v>
      </c>
      <c r="R26" s="301" t="s">
        <v>94</v>
      </c>
      <c r="S26" s="301" t="s">
        <v>94</v>
      </c>
      <c r="T26" s="300" t="s">
        <v>94</v>
      </c>
      <c r="U26" s="300">
        <v>0</v>
      </c>
      <c r="V26" s="316">
        <v>2.017</v>
      </c>
      <c r="W26" s="316">
        <v>2.017</v>
      </c>
      <c r="X26" s="302" t="s">
        <v>94</v>
      </c>
      <c r="Y26" s="300">
        <v>0</v>
      </c>
      <c r="Z26" s="302" t="s">
        <v>94</v>
      </c>
      <c r="AA26" s="300">
        <v>0</v>
      </c>
      <c r="AB26" s="301" t="s">
        <v>94</v>
      </c>
      <c r="AC26" s="301" t="s">
        <v>94</v>
      </c>
      <c r="AD26" s="301" t="s">
        <v>94</v>
      </c>
      <c r="AE26" s="301" t="s">
        <v>94</v>
      </c>
      <c r="AF26" s="301" t="s">
        <v>94</v>
      </c>
      <c r="AG26" s="301" t="s">
        <v>94</v>
      </c>
      <c r="AH26" s="301" t="s">
        <v>94</v>
      </c>
      <c r="AI26" s="300">
        <v>0</v>
      </c>
      <c r="AJ26" s="302" t="s">
        <v>94</v>
      </c>
      <c r="AK26" s="300">
        <v>0</v>
      </c>
      <c r="AL26" s="300" t="s">
        <v>94</v>
      </c>
      <c r="AM26" s="300">
        <v>0</v>
      </c>
      <c r="AN26" s="300" t="s">
        <v>94</v>
      </c>
      <c r="AO26" s="300">
        <v>0</v>
      </c>
      <c r="AP26" s="300" t="s">
        <v>94</v>
      </c>
      <c r="AQ26" s="300">
        <v>0</v>
      </c>
      <c r="AR26" s="300" t="s">
        <v>94</v>
      </c>
      <c r="AS26" s="300">
        <v>0</v>
      </c>
      <c r="AT26" s="300" t="s">
        <v>94</v>
      </c>
      <c r="AU26" s="300">
        <v>0</v>
      </c>
      <c r="AV26" s="300" t="s">
        <v>94</v>
      </c>
      <c r="AW26" s="300">
        <v>0</v>
      </c>
    </row>
    <row r="27" spans="1:49" s="304" customFormat="1" ht="47.25">
      <c r="A27" s="314" t="s">
        <v>111</v>
      </c>
      <c r="B27" s="315" t="s">
        <v>171</v>
      </c>
      <c r="C27" s="299" t="s">
        <v>93</v>
      </c>
      <c r="D27" s="300">
        <v>0</v>
      </c>
      <c r="E27" s="300">
        <v>0</v>
      </c>
      <c r="F27" s="300">
        <v>0</v>
      </c>
      <c r="G27" s="300">
        <v>0</v>
      </c>
      <c r="H27" s="300">
        <v>0</v>
      </c>
      <c r="I27" s="300">
        <v>0</v>
      </c>
      <c r="J27" s="300">
        <v>0</v>
      </c>
      <c r="K27" s="300">
        <v>0</v>
      </c>
      <c r="L27" s="300">
        <v>0</v>
      </c>
      <c r="M27" s="300">
        <v>0</v>
      </c>
      <c r="N27" s="300">
        <v>0</v>
      </c>
      <c r="O27" s="300">
        <v>0</v>
      </c>
      <c r="P27" s="300">
        <v>0</v>
      </c>
      <c r="Q27" s="300">
        <v>0</v>
      </c>
      <c r="R27" s="301" t="s">
        <v>94</v>
      </c>
      <c r="S27" s="301" t="s">
        <v>94</v>
      </c>
      <c r="T27" s="300" t="s">
        <v>94</v>
      </c>
      <c r="U27" s="300">
        <v>0</v>
      </c>
      <c r="V27" s="316">
        <v>1.8</v>
      </c>
      <c r="W27" s="316">
        <v>1.8</v>
      </c>
      <c r="X27" s="302" t="s">
        <v>94</v>
      </c>
      <c r="Y27" s="300">
        <v>0</v>
      </c>
      <c r="Z27" s="302" t="s">
        <v>94</v>
      </c>
      <c r="AA27" s="300">
        <v>0</v>
      </c>
      <c r="AB27" s="301" t="s">
        <v>94</v>
      </c>
      <c r="AC27" s="301" t="s">
        <v>94</v>
      </c>
      <c r="AD27" s="301" t="s">
        <v>94</v>
      </c>
      <c r="AE27" s="301" t="s">
        <v>94</v>
      </c>
      <c r="AF27" s="301" t="s">
        <v>94</v>
      </c>
      <c r="AG27" s="301" t="s">
        <v>94</v>
      </c>
      <c r="AH27" s="301" t="s">
        <v>94</v>
      </c>
      <c r="AI27" s="300">
        <v>0</v>
      </c>
      <c r="AJ27" s="302" t="s">
        <v>94</v>
      </c>
      <c r="AK27" s="300">
        <v>0</v>
      </c>
      <c r="AL27" s="300" t="s">
        <v>94</v>
      </c>
      <c r="AM27" s="300">
        <v>0</v>
      </c>
      <c r="AN27" s="300" t="s">
        <v>94</v>
      </c>
      <c r="AO27" s="300">
        <v>0</v>
      </c>
      <c r="AP27" s="300" t="s">
        <v>94</v>
      </c>
      <c r="AQ27" s="300">
        <v>0</v>
      </c>
      <c r="AR27" s="300" t="s">
        <v>94</v>
      </c>
      <c r="AS27" s="300">
        <v>0</v>
      </c>
      <c r="AT27" s="300" t="s">
        <v>94</v>
      </c>
      <c r="AU27" s="300">
        <v>0</v>
      </c>
      <c r="AV27" s="300" t="s">
        <v>94</v>
      </c>
      <c r="AW27" s="300">
        <v>0</v>
      </c>
    </row>
    <row r="28" spans="1:49" s="304" customFormat="1" ht="31.5">
      <c r="A28" s="314" t="s">
        <v>130</v>
      </c>
      <c r="B28" s="315" t="s">
        <v>172</v>
      </c>
      <c r="C28" s="299" t="s">
        <v>93</v>
      </c>
      <c r="D28" s="300">
        <v>0</v>
      </c>
      <c r="E28" s="300">
        <v>0</v>
      </c>
      <c r="F28" s="300">
        <v>0</v>
      </c>
      <c r="G28" s="300">
        <v>0</v>
      </c>
      <c r="H28" s="300">
        <v>0</v>
      </c>
      <c r="I28" s="300">
        <v>0</v>
      </c>
      <c r="J28" s="300">
        <v>0</v>
      </c>
      <c r="K28" s="300">
        <v>0</v>
      </c>
      <c r="L28" s="300">
        <v>0</v>
      </c>
      <c r="M28" s="300">
        <v>0</v>
      </c>
      <c r="N28" s="300">
        <v>0</v>
      </c>
      <c r="O28" s="300">
        <v>0</v>
      </c>
      <c r="P28" s="300">
        <v>0</v>
      </c>
      <c r="Q28" s="300">
        <v>0</v>
      </c>
      <c r="R28" s="301" t="s">
        <v>94</v>
      </c>
      <c r="S28" s="301" t="s">
        <v>94</v>
      </c>
      <c r="T28" s="300" t="s">
        <v>94</v>
      </c>
      <c r="U28" s="300">
        <v>0</v>
      </c>
      <c r="V28" s="316">
        <v>2.04</v>
      </c>
      <c r="W28" s="316">
        <v>2.04</v>
      </c>
      <c r="X28" s="302" t="s">
        <v>94</v>
      </c>
      <c r="Y28" s="300">
        <v>0</v>
      </c>
      <c r="Z28" s="302" t="s">
        <v>94</v>
      </c>
      <c r="AA28" s="300">
        <v>0</v>
      </c>
      <c r="AB28" s="301" t="s">
        <v>94</v>
      </c>
      <c r="AC28" s="301" t="s">
        <v>94</v>
      </c>
      <c r="AD28" s="301" t="s">
        <v>94</v>
      </c>
      <c r="AE28" s="301" t="s">
        <v>94</v>
      </c>
      <c r="AF28" s="301" t="s">
        <v>94</v>
      </c>
      <c r="AG28" s="301" t="s">
        <v>94</v>
      </c>
      <c r="AH28" s="301" t="s">
        <v>94</v>
      </c>
      <c r="AI28" s="300">
        <v>0</v>
      </c>
      <c r="AJ28" s="302" t="s">
        <v>94</v>
      </c>
      <c r="AK28" s="300">
        <v>0</v>
      </c>
      <c r="AL28" s="300" t="s">
        <v>94</v>
      </c>
      <c r="AM28" s="300">
        <v>0</v>
      </c>
      <c r="AN28" s="300" t="s">
        <v>94</v>
      </c>
      <c r="AO28" s="300">
        <v>0</v>
      </c>
      <c r="AP28" s="300" t="s">
        <v>94</v>
      </c>
      <c r="AQ28" s="300">
        <v>0</v>
      </c>
      <c r="AR28" s="300" t="s">
        <v>94</v>
      </c>
      <c r="AS28" s="300">
        <v>0</v>
      </c>
      <c r="AT28" s="300" t="s">
        <v>94</v>
      </c>
      <c r="AU28" s="300">
        <v>0</v>
      </c>
      <c r="AV28" s="300" t="s">
        <v>94</v>
      </c>
      <c r="AW28" s="300">
        <v>0</v>
      </c>
    </row>
    <row r="29" spans="1:49" s="304" customFormat="1" ht="31.5">
      <c r="A29" s="314" t="s">
        <v>143</v>
      </c>
      <c r="B29" s="315" t="s">
        <v>173</v>
      </c>
      <c r="C29" s="299" t="s">
        <v>93</v>
      </c>
      <c r="D29" s="300">
        <v>0</v>
      </c>
      <c r="E29" s="300">
        <v>0</v>
      </c>
      <c r="F29" s="300">
        <v>0</v>
      </c>
      <c r="G29" s="300">
        <v>0</v>
      </c>
      <c r="H29" s="300">
        <v>0</v>
      </c>
      <c r="I29" s="300">
        <v>0</v>
      </c>
      <c r="J29" s="300">
        <v>0</v>
      </c>
      <c r="K29" s="300">
        <v>0</v>
      </c>
      <c r="L29" s="300">
        <v>0</v>
      </c>
      <c r="M29" s="300">
        <v>0</v>
      </c>
      <c r="N29" s="300">
        <v>0</v>
      </c>
      <c r="O29" s="300">
        <v>0</v>
      </c>
      <c r="P29" s="300">
        <v>0</v>
      </c>
      <c r="Q29" s="300">
        <v>0</v>
      </c>
      <c r="R29" s="301" t="s">
        <v>94</v>
      </c>
      <c r="S29" s="301" t="s">
        <v>94</v>
      </c>
      <c r="T29" s="300" t="s">
        <v>94</v>
      </c>
      <c r="U29" s="300">
        <v>0</v>
      </c>
      <c r="V29" s="316">
        <v>2.21</v>
      </c>
      <c r="W29" s="316">
        <v>2.21</v>
      </c>
      <c r="X29" s="302" t="s">
        <v>94</v>
      </c>
      <c r="Y29" s="300">
        <v>0</v>
      </c>
      <c r="Z29" s="302" t="s">
        <v>94</v>
      </c>
      <c r="AA29" s="300">
        <v>0</v>
      </c>
      <c r="AB29" s="301" t="s">
        <v>94</v>
      </c>
      <c r="AC29" s="301" t="s">
        <v>94</v>
      </c>
      <c r="AD29" s="301" t="s">
        <v>94</v>
      </c>
      <c r="AE29" s="301" t="s">
        <v>94</v>
      </c>
      <c r="AF29" s="301" t="s">
        <v>94</v>
      </c>
      <c r="AG29" s="301" t="s">
        <v>94</v>
      </c>
      <c r="AH29" s="301" t="s">
        <v>94</v>
      </c>
      <c r="AI29" s="300">
        <v>0</v>
      </c>
      <c r="AJ29" s="302" t="s">
        <v>94</v>
      </c>
      <c r="AK29" s="300">
        <v>0</v>
      </c>
      <c r="AL29" s="300" t="s">
        <v>94</v>
      </c>
      <c r="AM29" s="300">
        <v>0</v>
      </c>
      <c r="AN29" s="300" t="s">
        <v>94</v>
      </c>
      <c r="AO29" s="300">
        <v>0</v>
      </c>
      <c r="AP29" s="300" t="s">
        <v>94</v>
      </c>
      <c r="AQ29" s="300">
        <v>0</v>
      </c>
      <c r="AR29" s="300" t="s">
        <v>94</v>
      </c>
      <c r="AS29" s="300">
        <v>0</v>
      </c>
      <c r="AT29" s="300" t="s">
        <v>94</v>
      </c>
      <c r="AU29" s="300">
        <v>0</v>
      </c>
      <c r="AV29" s="300" t="s">
        <v>94</v>
      </c>
      <c r="AW29" s="300">
        <v>0</v>
      </c>
    </row>
    <row r="30" spans="1:49" s="304" customFormat="1" ht="63">
      <c r="A30" s="314" t="s">
        <v>160</v>
      </c>
      <c r="B30" s="315" t="s">
        <v>174</v>
      </c>
      <c r="C30" s="299" t="s">
        <v>93</v>
      </c>
      <c r="D30" s="300">
        <v>0</v>
      </c>
      <c r="E30" s="300">
        <v>0</v>
      </c>
      <c r="F30" s="300">
        <v>0</v>
      </c>
      <c r="G30" s="300">
        <v>0</v>
      </c>
      <c r="H30" s="300">
        <v>0</v>
      </c>
      <c r="I30" s="300">
        <v>0</v>
      </c>
      <c r="J30" s="300">
        <v>0</v>
      </c>
      <c r="K30" s="300">
        <v>0</v>
      </c>
      <c r="L30" s="300">
        <v>0</v>
      </c>
      <c r="M30" s="300">
        <v>0</v>
      </c>
      <c r="N30" s="300">
        <v>0</v>
      </c>
      <c r="O30" s="300">
        <v>0</v>
      </c>
      <c r="P30" s="300">
        <v>0</v>
      </c>
      <c r="Q30" s="300">
        <v>0</v>
      </c>
      <c r="R30" s="301" t="s">
        <v>94</v>
      </c>
      <c r="S30" s="301" t="s">
        <v>94</v>
      </c>
      <c r="T30" s="300" t="s">
        <v>94</v>
      </c>
      <c r="U30" s="300">
        <v>0</v>
      </c>
      <c r="V30" s="316">
        <v>0</v>
      </c>
      <c r="W30" s="316">
        <v>1.86</v>
      </c>
      <c r="X30" s="302" t="s">
        <v>94</v>
      </c>
      <c r="Y30" s="300">
        <v>0</v>
      </c>
      <c r="Z30" s="302" t="s">
        <v>94</v>
      </c>
      <c r="AA30" s="300">
        <v>0</v>
      </c>
      <c r="AB30" s="301" t="s">
        <v>94</v>
      </c>
      <c r="AC30" s="301" t="s">
        <v>94</v>
      </c>
      <c r="AD30" s="301" t="s">
        <v>94</v>
      </c>
      <c r="AE30" s="301" t="s">
        <v>94</v>
      </c>
      <c r="AF30" s="301" t="s">
        <v>94</v>
      </c>
      <c r="AG30" s="301" t="s">
        <v>94</v>
      </c>
      <c r="AH30" s="301" t="s">
        <v>94</v>
      </c>
      <c r="AI30" s="300">
        <v>0</v>
      </c>
      <c r="AJ30" s="302" t="s">
        <v>94</v>
      </c>
      <c r="AK30" s="300">
        <v>0</v>
      </c>
      <c r="AL30" s="300" t="s">
        <v>94</v>
      </c>
      <c r="AM30" s="300">
        <v>0</v>
      </c>
      <c r="AN30" s="300" t="s">
        <v>94</v>
      </c>
      <c r="AO30" s="300">
        <v>0</v>
      </c>
      <c r="AP30" s="300" t="s">
        <v>94</v>
      </c>
      <c r="AQ30" s="300">
        <v>0</v>
      </c>
      <c r="AR30" s="300" t="s">
        <v>94</v>
      </c>
      <c r="AS30" s="300">
        <v>0</v>
      </c>
      <c r="AT30" s="300" t="s">
        <v>94</v>
      </c>
      <c r="AU30" s="300">
        <v>0</v>
      </c>
      <c r="AV30" s="300" t="s">
        <v>94</v>
      </c>
      <c r="AW30" s="300">
        <v>0</v>
      </c>
    </row>
    <row r="31" spans="1:49" s="304" customFormat="1" ht="63">
      <c r="A31" s="314" t="s">
        <v>163</v>
      </c>
      <c r="B31" s="320" t="s">
        <v>175</v>
      </c>
      <c r="C31" s="299" t="s">
        <v>93</v>
      </c>
      <c r="D31" s="300">
        <v>0</v>
      </c>
      <c r="E31" s="300">
        <v>0</v>
      </c>
      <c r="F31" s="300">
        <v>0</v>
      </c>
      <c r="G31" s="300">
        <v>0</v>
      </c>
      <c r="H31" s="300">
        <v>0</v>
      </c>
      <c r="I31" s="300">
        <v>0</v>
      </c>
      <c r="J31" s="300">
        <v>0</v>
      </c>
      <c r="K31" s="300">
        <v>0</v>
      </c>
      <c r="L31" s="300">
        <v>0</v>
      </c>
      <c r="M31" s="300">
        <v>0</v>
      </c>
      <c r="N31" s="300">
        <v>0</v>
      </c>
      <c r="O31" s="300">
        <v>0</v>
      </c>
      <c r="P31" s="300">
        <v>0</v>
      </c>
      <c r="Q31" s="300">
        <v>0</v>
      </c>
      <c r="R31" s="301" t="s">
        <v>94</v>
      </c>
      <c r="S31" s="301" t="s">
        <v>94</v>
      </c>
      <c r="T31" s="300" t="s">
        <v>94</v>
      </c>
      <c r="U31" s="300">
        <v>0</v>
      </c>
      <c r="V31" s="323">
        <v>5.061</v>
      </c>
      <c r="W31" s="323">
        <v>0</v>
      </c>
      <c r="X31" s="302" t="s">
        <v>94</v>
      </c>
      <c r="Y31" s="300">
        <v>0</v>
      </c>
      <c r="Z31" s="302" t="s">
        <v>94</v>
      </c>
      <c r="AA31" s="300">
        <v>0</v>
      </c>
      <c r="AB31" s="301" t="s">
        <v>94</v>
      </c>
      <c r="AC31" s="301" t="s">
        <v>94</v>
      </c>
      <c r="AD31" s="301" t="s">
        <v>94</v>
      </c>
      <c r="AE31" s="301" t="s">
        <v>94</v>
      </c>
      <c r="AF31" s="301" t="s">
        <v>94</v>
      </c>
      <c r="AG31" s="301" t="s">
        <v>94</v>
      </c>
      <c r="AH31" s="301" t="s">
        <v>94</v>
      </c>
      <c r="AI31" s="300">
        <v>0</v>
      </c>
      <c r="AJ31" s="302" t="s">
        <v>94</v>
      </c>
      <c r="AK31" s="300">
        <v>0</v>
      </c>
      <c r="AL31" s="300" t="s">
        <v>94</v>
      </c>
      <c r="AM31" s="300">
        <v>0</v>
      </c>
      <c r="AN31" s="300" t="s">
        <v>94</v>
      </c>
      <c r="AO31" s="300">
        <v>0</v>
      </c>
      <c r="AP31" s="300" t="s">
        <v>94</v>
      </c>
      <c r="AQ31" s="300">
        <v>0</v>
      </c>
      <c r="AR31" s="300" t="s">
        <v>94</v>
      </c>
      <c r="AS31" s="300">
        <v>0</v>
      </c>
      <c r="AT31" s="300" t="s">
        <v>94</v>
      </c>
      <c r="AU31" s="300">
        <v>0</v>
      </c>
      <c r="AV31" s="300" t="s">
        <v>94</v>
      </c>
      <c r="AW31" s="300">
        <v>0</v>
      </c>
    </row>
    <row r="32" spans="1:49" s="304" customFormat="1" ht="63">
      <c r="A32" s="314" t="s">
        <v>166</v>
      </c>
      <c r="B32" s="320" t="s">
        <v>176</v>
      </c>
      <c r="C32" s="299" t="s">
        <v>93</v>
      </c>
      <c r="D32" s="300">
        <v>0</v>
      </c>
      <c r="E32" s="300">
        <v>0</v>
      </c>
      <c r="F32" s="300">
        <v>0</v>
      </c>
      <c r="G32" s="300">
        <v>0</v>
      </c>
      <c r="H32" s="300">
        <v>0</v>
      </c>
      <c r="I32" s="300">
        <v>0</v>
      </c>
      <c r="J32" s="300">
        <v>0</v>
      </c>
      <c r="K32" s="300">
        <v>0</v>
      </c>
      <c r="L32" s="300">
        <v>0</v>
      </c>
      <c r="M32" s="300">
        <v>0</v>
      </c>
      <c r="N32" s="300">
        <v>0</v>
      </c>
      <c r="O32" s="300">
        <v>0</v>
      </c>
      <c r="P32" s="300">
        <v>0</v>
      </c>
      <c r="Q32" s="300">
        <v>0</v>
      </c>
      <c r="R32" s="301" t="s">
        <v>94</v>
      </c>
      <c r="S32" s="301" t="s">
        <v>94</v>
      </c>
      <c r="T32" s="300" t="s">
        <v>94</v>
      </c>
      <c r="U32" s="300">
        <v>0</v>
      </c>
      <c r="V32" s="323">
        <v>1.074</v>
      </c>
      <c r="W32" s="323">
        <v>0</v>
      </c>
      <c r="X32" s="302" t="s">
        <v>94</v>
      </c>
      <c r="Y32" s="300">
        <v>0</v>
      </c>
      <c r="Z32" s="302" t="s">
        <v>94</v>
      </c>
      <c r="AA32" s="300">
        <v>0</v>
      </c>
      <c r="AB32" s="301" t="s">
        <v>94</v>
      </c>
      <c r="AC32" s="301" t="s">
        <v>94</v>
      </c>
      <c r="AD32" s="301" t="s">
        <v>94</v>
      </c>
      <c r="AE32" s="301" t="s">
        <v>94</v>
      </c>
      <c r="AF32" s="301" t="s">
        <v>94</v>
      </c>
      <c r="AG32" s="301" t="s">
        <v>94</v>
      </c>
      <c r="AH32" s="301" t="s">
        <v>94</v>
      </c>
      <c r="AI32" s="300">
        <v>0</v>
      </c>
      <c r="AJ32" s="302" t="s">
        <v>94</v>
      </c>
      <c r="AK32" s="300">
        <v>0</v>
      </c>
      <c r="AL32" s="300" t="s">
        <v>94</v>
      </c>
      <c r="AM32" s="300">
        <v>0</v>
      </c>
      <c r="AN32" s="300" t="s">
        <v>94</v>
      </c>
      <c r="AO32" s="300">
        <v>0</v>
      </c>
      <c r="AP32" s="300" t="s">
        <v>94</v>
      </c>
      <c r="AQ32" s="300">
        <v>0</v>
      </c>
      <c r="AR32" s="300" t="s">
        <v>94</v>
      </c>
      <c r="AS32" s="300">
        <v>0</v>
      </c>
      <c r="AT32" s="300" t="s">
        <v>94</v>
      </c>
      <c r="AU32" s="300">
        <v>0</v>
      </c>
      <c r="AV32" s="300" t="s">
        <v>94</v>
      </c>
      <c r="AW32" s="300">
        <v>0</v>
      </c>
    </row>
    <row r="33" spans="1:49" s="304" customFormat="1" ht="47.25">
      <c r="A33" s="314" t="s">
        <v>177</v>
      </c>
      <c r="B33" s="320" t="s">
        <v>178</v>
      </c>
      <c r="C33" s="299" t="s">
        <v>93</v>
      </c>
      <c r="D33" s="300">
        <v>0</v>
      </c>
      <c r="E33" s="300">
        <v>0</v>
      </c>
      <c r="F33" s="300">
        <v>0</v>
      </c>
      <c r="G33" s="300">
        <v>0</v>
      </c>
      <c r="H33" s="300">
        <v>0</v>
      </c>
      <c r="I33" s="300">
        <v>0</v>
      </c>
      <c r="J33" s="300">
        <v>0</v>
      </c>
      <c r="K33" s="300">
        <v>0</v>
      </c>
      <c r="L33" s="300">
        <v>0</v>
      </c>
      <c r="M33" s="300">
        <v>0</v>
      </c>
      <c r="N33" s="300">
        <v>0</v>
      </c>
      <c r="O33" s="300">
        <v>0</v>
      </c>
      <c r="P33" s="300">
        <v>0</v>
      </c>
      <c r="Q33" s="300">
        <v>0</v>
      </c>
      <c r="R33" s="301" t="s">
        <v>94</v>
      </c>
      <c r="S33" s="301" t="s">
        <v>94</v>
      </c>
      <c r="T33" s="300" t="s">
        <v>94</v>
      </c>
      <c r="U33" s="300">
        <v>0</v>
      </c>
      <c r="V33" s="323">
        <v>0.959</v>
      </c>
      <c r="W33" s="323">
        <v>0</v>
      </c>
      <c r="X33" s="302" t="s">
        <v>94</v>
      </c>
      <c r="Y33" s="300">
        <v>0</v>
      </c>
      <c r="Z33" s="302" t="s">
        <v>94</v>
      </c>
      <c r="AA33" s="300">
        <v>0</v>
      </c>
      <c r="AB33" s="301" t="s">
        <v>94</v>
      </c>
      <c r="AC33" s="301" t="s">
        <v>94</v>
      </c>
      <c r="AD33" s="301" t="s">
        <v>94</v>
      </c>
      <c r="AE33" s="301" t="s">
        <v>94</v>
      </c>
      <c r="AF33" s="301" t="s">
        <v>94</v>
      </c>
      <c r="AG33" s="301" t="s">
        <v>94</v>
      </c>
      <c r="AH33" s="301" t="s">
        <v>94</v>
      </c>
      <c r="AI33" s="300">
        <v>0</v>
      </c>
      <c r="AJ33" s="302" t="s">
        <v>94</v>
      </c>
      <c r="AK33" s="300">
        <v>0</v>
      </c>
      <c r="AL33" s="300" t="s">
        <v>94</v>
      </c>
      <c r="AM33" s="300">
        <v>0</v>
      </c>
      <c r="AN33" s="300" t="s">
        <v>94</v>
      </c>
      <c r="AO33" s="300">
        <v>0</v>
      </c>
      <c r="AP33" s="300" t="s">
        <v>94</v>
      </c>
      <c r="AQ33" s="300">
        <v>0</v>
      </c>
      <c r="AR33" s="300" t="s">
        <v>94</v>
      </c>
      <c r="AS33" s="300">
        <v>0</v>
      </c>
      <c r="AT33" s="300" t="s">
        <v>94</v>
      </c>
      <c r="AU33" s="300">
        <v>0</v>
      </c>
      <c r="AV33" s="300" t="s">
        <v>94</v>
      </c>
      <c r="AW33" s="300">
        <v>0</v>
      </c>
    </row>
    <row r="34" spans="1:49" s="304" customFormat="1" ht="63">
      <c r="A34" s="314" t="s">
        <v>179</v>
      </c>
      <c r="B34" s="320" t="s">
        <v>180</v>
      </c>
      <c r="C34" s="299" t="s">
        <v>93</v>
      </c>
      <c r="D34" s="300">
        <v>0</v>
      </c>
      <c r="E34" s="300">
        <v>0</v>
      </c>
      <c r="F34" s="300">
        <v>0</v>
      </c>
      <c r="G34" s="300">
        <v>0</v>
      </c>
      <c r="H34" s="300">
        <v>0</v>
      </c>
      <c r="I34" s="300">
        <v>0</v>
      </c>
      <c r="J34" s="300">
        <v>0</v>
      </c>
      <c r="K34" s="300">
        <v>0</v>
      </c>
      <c r="L34" s="300">
        <v>0</v>
      </c>
      <c r="M34" s="300">
        <v>0</v>
      </c>
      <c r="N34" s="300">
        <v>0</v>
      </c>
      <c r="O34" s="300">
        <v>0</v>
      </c>
      <c r="P34" s="300">
        <v>0</v>
      </c>
      <c r="Q34" s="300">
        <v>0</v>
      </c>
      <c r="R34" s="301" t="s">
        <v>94</v>
      </c>
      <c r="S34" s="301" t="s">
        <v>94</v>
      </c>
      <c r="T34" s="300" t="s">
        <v>94</v>
      </c>
      <c r="U34" s="300">
        <v>0</v>
      </c>
      <c r="V34" s="323">
        <v>2.376</v>
      </c>
      <c r="W34" s="323">
        <v>0</v>
      </c>
      <c r="X34" s="302" t="s">
        <v>94</v>
      </c>
      <c r="Y34" s="300">
        <v>0</v>
      </c>
      <c r="Z34" s="302" t="s">
        <v>94</v>
      </c>
      <c r="AA34" s="300">
        <v>0</v>
      </c>
      <c r="AB34" s="301" t="s">
        <v>94</v>
      </c>
      <c r="AC34" s="301" t="s">
        <v>94</v>
      </c>
      <c r="AD34" s="301" t="s">
        <v>94</v>
      </c>
      <c r="AE34" s="301" t="s">
        <v>94</v>
      </c>
      <c r="AF34" s="301" t="s">
        <v>94</v>
      </c>
      <c r="AG34" s="301" t="s">
        <v>94</v>
      </c>
      <c r="AH34" s="301" t="s">
        <v>94</v>
      </c>
      <c r="AI34" s="300">
        <v>0</v>
      </c>
      <c r="AJ34" s="302" t="s">
        <v>94</v>
      </c>
      <c r="AK34" s="300">
        <v>0</v>
      </c>
      <c r="AL34" s="300" t="s">
        <v>94</v>
      </c>
      <c r="AM34" s="300">
        <v>0</v>
      </c>
      <c r="AN34" s="300" t="s">
        <v>94</v>
      </c>
      <c r="AO34" s="300">
        <v>0</v>
      </c>
      <c r="AP34" s="300" t="s">
        <v>94</v>
      </c>
      <c r="AQ34" s="300">
        <v>0</v>
      </c>
      <c r="AR34" s="300" t="s">
        <v>94</v>
      </c>
      <c r="AS34" s="300">
        <v>0</v>
      </c>
      <c r="AT34" s="300" t="s">
        <v>94</v>
      </c>
      <c r="AU34" s="300">
        <v>0</v>
      </c>
      <c r="AV34" s="300" t="s">
        <v>94</v>
      </c>
      <c r="AW34" s="300">
        <v>0</v>
      </c>
    </row>
    <row r="35" spans="1:49" s="304" customFormat="1" ht="31.5">
      <c r="A35" s="314" t="s">
        <v>181</v>
      </c>
      <c r="B35" s="320" t="s">
        <v>182</v>
      </c>
      <c r="C35" s="299" t="s">
        <v>93</v>
      </c>
      <c r="D35" s="300">
        <v>0</v>
      </c>
      <c r="E35" s="300">
        <v>0</v>
      </c>
      <c r="F35" s="300">
        <v>0</v>
      </c>
      <c r="G35" s="300">
        <v>0</v>
      </c>
      <c r="H35" s="300">
        <v>0</v>
      </c>
      <c r="I35" s="300">
        <v>0</v>
      </c>
      <c r="J35" s="300">
        <v>0</v>
      </c>
      <c r="K35" s="300">
        <v>0</v>
      </c>
      <c r="L35" s="300">
        <v>0</v>
      </c>
      <c r="M35" s="300">
        <v>0</v>
      </c>
      <c r="N35" s="300">
        <v>0</v>
      </c>
      <c r="O35" s="300">
        <v>0</v>
      </c>
      <c r="P35" s="300">
        <v>0</v>
      </c>
      <c r="Q35" s="300">
        <v>0</v>
      </c>
      <c r="R35" s="301" t="s">
        <v>94</v>
      </c>
      <c r="S35" s="301" t="s">
        <v>94</v>
      </c>
      <c r="T35" s="300" t="s">
        <v>94</v>
      </c>
      <c r="U35" s="300">
        <v>0</v>
      </c>
      <c r="V35" s="323">
        <v>0.83</v>
      </c>
      <c r="W35" s="323">
        <v>0</v>
      </c>
      <c r="X35" s="302" t="s">
        <v>94</v>
      </c>
      <c r="Y35" s="300">
        <v>0</v>
      </c>
      <c r="Z35" s="302" t="s">
        <v>94</v>
      </c>
      <c r="AA35" s="300">
        <v>0</v>
      </c>
      <c r="AB35" s="301" t="s">
        <v>94</v>
      </c>
      <c r="AC35" s="301" t="s">
        <v>94</v>
      </c>
      <c r="AD35" s="301" t="s">
        <v>94</v>
      </c>
      <c r="AE35" s="301" t="s">
        <v>94</v>
      </c>
      <c r="AF35" s="301" t="s">
        <v>94</v>
      </c>
      <c r="AG35" s="301" t="s">
        <v>94</v>
      </c>
      <c r="AH35" s="301" t="s">
        <v>94</v>
      </c>
      <c r="AI35" s="300">
        <v>0</v>
      </c>
      <c r="AJ35" s="302" t="s">
        <v>94</v>
      </c>
      <c r="AK35" s="300">
        <v>0</v>
      </c>
      <c r="AL35" s="300" t="s">
        <v>94</v>
      </c>
      <c r="AM35" s="300">
        <v>0</v>
      </c>
      <c r="AN35" s="300" t="s">
        <v>94</v>
      </c>
      <c r="AO35" s="300">
        <v>0</v>
      </c>
      <c r="AP35" s="300" t="s">
        <v>94</v>
      </c>
      <c r="AQ35" s="300">
        <v>0</v>
      </c>
      <c r="AR35" s="300" t="s">
        <v>94</v>
      </c>
      <c r="AS35" s="300">
        <v>0</v>
      </c>
      <c r="AT35" s="300" t="s">
        <v>94</v>
      </c>
      <c r="AU35" s="300">
        <v>0</v>
      </c>
      <c r="AV35" s="300" t="s">
        <v>94</v>
      </c>
      <c r="AW35" s="300">
        <v>0</v>
      </c>
    </row>
  </sheetData>
  <sheetProtection selectLockedCells="1" selectUnlockedCells="1"/>
  <autoFilter ref="A19:AS19"/>
  <mergeCells count="47">
    <mergeCell ref="AR17:AS17"/>
    <mergeCell ref="AT17:AU17"/>
    <mergeCell ref="AV17:AW17"/>
    <mergeCell ref="AF17:AG17"/>
    <mergeCell ref="AH17:AI17"/>
    <mergeCell ref="AJ17:AK17"/>
    <mergeCell ref="AL17:AM17"/>
    <mergeCell ref="AN17:AO17"/>
    <mergeCell ref="AP17:AQ17"/>
    <mergeCell ref="T17:U17"/>
    <mergeCell ref="V17:W17"/>
    <mergeCell ref="X17:Y17"/>
    <mergeCell ref="Z17:AA17"/>
    <mergeCell ref="AB17:AC17"/>
    <mergeCell ref="AD17:AE17"/>
    <mergeCell ref="AR16:AU16"/>
    <mergeCell ref="AV16:AW16"/>
    <mergeCell ref="D17:E17"/>
    <mergeCell ref="F17:G17"/>
    <mergeCell ref="H17:I17"/>
    <mergeCell ref="J17:K17"/>
    <mergeCell ref="L17:M17"/>
    <mergeCell ref="N17:O17"/>
    <mergeCell ref="P17:Q17"/>
    <mergeCell ref="R17:S17"/>
    <mergeCell ref="A14:AS14"/>
    <mergeCell ref="A15:A18"/>
    <mergeCell ref="B15:B18"/>
    <mergeCell ref="C15:C18"/>
    <mergeCell ref="D15:AW15"/>
    <mergeCell ref="D16:S16"/>
    <mergeCell ref="T16:AC16"/>
    <mergeCell ref="AD16:AG16"/>
    <mergeCell ref="AH16:AK16"/>
    <mergeCell ref="AL16:AQ16"/>
    <mergeCell ref="A5:AW5"/>
    <mergeCell ref="A7:AW7"/>
    <mergeCell ref="A8:AW8"/>
    <mergeCell ref="A10:AW10"/>
    <mergeCell ref="A12:AW12"/>
    <mergeCell ref="A13:AW13"/>
    <mergeCell ref="AU1:AW1"/>
    <mergeCell ref="K2:L2"/>
    <mergeCell ref="M2:N2"/>
    <mergeCell ref="AU2:AW2"/>
    <mergeCell ref="AU3:AW3"/>
    <mergeCell ref="A4:AW4"/>
  </mergeCells>
  <printOptions/>
  <pageMargins left="0.7083333333333334" right="0.7083333333333334" top="0.7479166666666667" bottom="0.7479166666666667" header="0.5118055555555555" footer="0.5118055555555555"/>
  <pageSetup fitToHeight="1" fitToWidth="1" horizontalDpi="300" verticalDpi="300" orientation="landscape" paperSize="8" scale="30" r:id="rId1"/>
</worksheet>
</file>

<file path=xl/worksheets/sheet6.xml><?xml version="1.0" encoding="utf-8"?>
<worksheet xmlns="http://schemas.openxmlformats.org/spreadsheetml/2006/main" xmlns:r="http://schemas.openxmlformats.org/officeDocument/2006/relationships">
  <sheetPr>
    <tabColor indexed="32"/>
  </sheetPr>
  <dimension ref="A1:CZ60"/>
  <sheetViews>
    <sheetView showGridLines="0" tabSelected="1" view="pageBreakPreview" zoomScale="55" zoomScaleNormal="60" zoomScaleSheetLayoutView="55" zoomScalePageLayoutView="0" workbookViewId="0" topLeftCell="K13">
      <selection activeCell="CF25" sqref="CF25"/>
    </sheetView>
  </sheetViews>
  <sheetFormatPr defaultColWidth="9.140625" defaultRowHeight="12.75"/>
  <cols>
    <col min="1" max="1" width="20.28125" style="40" customWidth="1"/>
    <col min="2" max="2" width="43.28125" style="40" customWidth="1"/>
    <col min="3" max="3" width="31.7109375" style="40" customWidth="1"/>
    <col min="4" max="8" width="12.140625" style="40" customWidth="1"/>
    <col min="9" max="9" width="12.140625" style="41" customWidth="1"/>
    <col min="10" max="11" width="12.140625" style="40" customWidth="1"/>
    <col min="12" max="12" width="14.28125" style="40" customWidth="1"/>
    <col min="13" max="13" width="19.57421875" style="42" customWidth="1"/>
    <col min="14" max="14" width="12.140625" style="40" customWidth="1"/>
    <col min="15" max="15" width="16.140625" style="40" customWidth="1"/>
    <col min="16" max="19" width="22.421875" style="40" customWidth="1"/>
    <col min="20" max="20" width="13.57421875" style="41" customWidth="1"/>
    <col min="21" max="21" width="13.57421875" style="40" customWidth="1"/>
    <col min="22" max="23" width="12.140625" style="40" customWidth="1"/>
    <col min="24" max="24" width="13.28125" style="43" customWidth="1"/>
    <col min="25" max="25" width="12.140625" style="41" customWidth="1"/>
    <col min="26" max="34" width="12.140625" style="40" customWidth="1"/>
    <col min="35" max="35" width="12.140625" style="41" customWidth="1"/>
    <col min="36" max="39" width="12.140625" style="40" customWidth="1"/>
    <col min="40" max="40" width="12.140625" style="44" customWidth="1"/>
    <col min="41" max="43" width="12.140625" style="40" customWidth="1"/>
    <col min="44" max="44" width="12.140625" style="43" customWidth="1"/>
    <col min="45" max="45" width="12.140625" style="41" customWidth="1"/>
    <col min="46" max="49" width="12.140625" style="40" customWidth="1"/>
    <col min="50" max="50" width="12.140625" style="41" customWidth="1"/>
    <col min="51" max="54" width="12.140625" style="40" customWidth="1"/>
    <col min="55" max="55" width="12.140625" style="41" customWidth="1"/>
    <col min="56" max="59" width="12.140625" style="40" customWidth="1"/>
    <col min="60" max="60" width="12.140625" style="41" customWidth="1"/>
    <col min="61" max="64" width="12.140625" style="40" customWidth="1"/>
    <col min="65" max="65" width="12.140625" style="41" customWidth="1"/>
    <col min="66" max="69" width="12.140625" style="40" customWidth="1"/>
    <col min="70" max="70" width="12.140625" style="41" customWidth="1"/>
    <col min="71" max="74" width="12.140625" style="40" customWidth="1"/>
    <col min="75" max="75" width="12.140625" style="41" customWidth="1"/>
    <col min="76" max="79" width="12.140625" style="40" customWidth="1"/>
    <col min="80" max="80" width="12.140625" style="41" customWidth="1"/>
    <col min="81" max="84" width="12.140625" style="40" customWidth="1"/>
    <col min="85" max="103" width="0" style="40" hidden="1" customWidth="1"/>
    <col min="104" max="104" width="61.421875" style="40" customWidth="1"/>
    <col min="105" max="16384" width="9.140625" style="40" customWidth="1"/>
  </cols>
  <sheetData>
    <row r="1" spans="42:44" ht="18.75">
      <c r="AP1" s="413" t="s">
        <v>183</v>
      </c>
      <c r="AQ1" s="413"/>
      <c r="AR1" s="413"/>
    </row>
    <row r="2" spans="42:44" ht="18.75">
      <c r="AP2" s="413" t="s">
        <v>1</v>
      </c>
      <c r="AQ2" s="413"/>
      <c r="AR2" s="413"/>
    </row>
    <row r="3" spans="42:44" ht="18.75">
      <c r="AP3" s="413" t="s">
        <v>2</v>
      </c>
      <c r="AQ3" s="413"/>
      <c r="AR3" s="413"/>
    </row>
    <row r="4" spans="1:104" ht="18.75">
      <c r="A4" s="406" t="s">
        <v>184</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5"/>
      <c r="AT4" s="46"/>
      <c r="AU4" s="46"/>
      <c r="AV4" s="46"/>
      <c r="AW4" s="46"/>
      <c r="AX4" s="45"/>
      <c r="AY4" s="46"/>
      <c r="AZ4" s="46"/>
      <c r="BA4" s="46"/>
      <c r="BB4" s="46"/>
      <c r="BC4" s="45"/>
      <c r="BD4" s="46"/>
      <c r="BE4" s="46"/>
      <c r="BF4" s="46"/>
      <c r="BG4" s="46"/>
      <c r="BH4" s="45"/>
      <c r="BI4" s="46"/>
      <c r="BJ4" s="46"/>
      <c r="BK4" s="46"/>
      <c r="BL4" s="46"/>
      <c r="BM4" s="45"/>
      <c r="BN4" s="46"/>
      <c r="BO4" s="46"/>
      <c r="BP4" s="46"/>
      <c r="BQ4" s="46"/>
      <c r="BR4" s="45"/>
      <c r="BS4" s="46"/>
      <c r="BT4" s="46"/>
      <c r="BU4" s="46"/>
      <c r="BV4" s="46"/>
      <c r="BW4" s="45"/>
      <c r="BX4" s="46"/>
      <c r="BY4" s="46"/>
      <c r="BZ4" s="46"/>
      <c r="CA4" s="46"/>
      <c r="CB4" s="45"/>
      <c r="CC4" s="46"/>
      <c r="CD4" s="46"/>
      <c r="CE4" s="46"/>
      <c r="CF4" s="46"/>
      <c r="CG4" s="46"/>
      <c r="CH4" s="46"/>
      <c r="CI4" s="46"/>
      <c r="CJ4" s="46"/>
      <c r="CK4" s="46"/>
      <c r="CL4" s="46"/>
      <c r="CM4" s="46"/>
      <c r="CN4" s="46"/>
      <c r="CO4" s="46"/>
      <c r="CP4" s="46"/>
      <c r="CQ4" s="46"/>
      <c r="CR4" s="46"/>
      <c r="CS4" s="46"/>
      <c r="CT4" s="46"/>
      <c r="CU4" s="46"/>
      <c r="CV4" s="46"/>
      <c r="CW4" s="46"/>
      <c r="CX4" s="46"/>
      <c r="CY4" s="46"/>
      <c r="CZ4" s="46"/>
    </row>
    <row r="5" spans="1:104" ht="18.75">
      <c r="A5" s="414"/>
      <c r="B5" s="414"/>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7"/>
      <c r="AJ5" s="48"/>
      <c r="AK5" s="48"/>
      <c r="AL5" s="48"/>
      <c r="AM5" s="48"/>
      <c r="AN5" s="47"/>
      <c r="AO5" s="48"/>
      <c r="AP5" s="48"/>
      <c r="AQ5" s="48"/>
      <c r="AR5" s="48"/>
      <c r="AS5" s="47"/>
      <c r="AT5" s="48"/>
      <c r="AU5" s="48"/>
      <c r="AV5" s="48"/>
      <c r="AW5" s="48"/>
      <c r="AX5" s="47"/>
      <c r="AY5" s="48"/>
      <c r="AZ5" s="48"/>
      <c r="BA5" s="48"/>
      <c r="BB5" s="48"/>
      <c r="BC5" s="47"/>
      <c r="BD5" s="48"/>
      <c r="BE5" s="48"/>
      <c r="BF5" s="48"/>
      <c r="BG5" s="48"/>
      <c r="BH5" s="47"/>
      <c r="BI5" s="48"/>
      <c r="BJ5" s="48"/>
      <c r="BK5" s="48"/>
      <c r="BL5" s="48"/>
      <c r="BM5" s="47"/>
      <c r="BN5" s="48"/>
      <c r="BO5" s="48"/>
      <c r="BP5" s="48"/>
      <c r="BQ5" s="48"/>
      <c r="BR5" s="47"/>
      <c r="BS5" s="48"/>
      <c r="BT5" s="48"/>
      <c r="BU5" s="48"/>
      <c r="BV5" s="48"/>
      <c r="BW5" s="47"/>
      <c r="BX5" s="48"/>
      <c r="BY5" s="48"/>
      <c r="BZ5" s="48"/>
      <c r="CA5" s="48"/>
      <c r="CB5" s="47"/>
      <c r="CC5" s="48"/>
      <c r="CD5" s="48"/>
      <c r="CE5" s="48"/>
      <c r="CF5" s="48"/>
      <c r="CG5" s="48"/>
      <c r="CH5" s="48"/>
      <c r="CI5" s="48"/>
      <c r="CJ5" s="48"/>
      <c r="CK5" s="48"/>
      <c r="CL5" s="48"/>
      <c r="CM5" s="48"/>
      <c r="CN5" s="48"/>
      <c r="CO5" s="48"/>
      <c r="CP5" s="48"/>
      <c r="CQ5" s="48"/>
      <c r="CR5" s="48"/>
      <c r="CS5" s="48"/>
      <c r="CT5" s="48"/>
      <c r="CU5" s="48"/>
      <c r="CV5" s="48"/>
      <c r="CW5" s="48"/>
      <c r="CX5" s="48"/>
      <c r="CY5" s="48"/>
      <c r="CZ5" s="48"/>
    </row>
    <row r="6" spans="1:104" ht="18.75">
      <c r="A6" s="415" t="s">
        <v>5</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9"/>
      <c r="AT6" s="50"/>
      <c r="AU6" s="50"/>
      <c r="AV6" s="50"/>
      <c r="AW6" s="50"/>
      <c r="AX6" s="49"/>
      <c r="AY6" s="50"/>
      <c r="AZ6" s="50"/>
      <c r="BA6" s="50"/>
      <c r="BB6" s="50"/>
      <c r="BC6" s="49"/>
      <c r="BD6" s="50"/>
      <c r="BE6" s="50"/>
      <c r="BF6" s="50"/>
      <c r="BG6" s="50"/>
      <c r="BH6" s="49"/>
      <c r="BI6" s="50"/>
      <c r="BJ6" s="50"/>
      <c r="BK6" s="50"/>
      <c r="BL6" s="50"/>
      <c r="BM6" s="49"/>
      <c r="BN6" s="50"/>
      <c r="BO6" s="50"/>
      <c r="BP6" s="50"/>
      <c r="BQ6" s="50"/>
      <c r="BR6" s="49"/>
      <c r="BS6" s="50"/>
      <c r="BT6" s="50"/>
      <c r="BU6" s="50"/>
      <c r="BV6" s="50"/>
      <c r="BW6" s="49"/>
      <c r="BX6" s="50"/>
      <c r="BY6" s="50"/>
      <c r="BZ6" s="50"/>
      <c r="CA6" s="50"/>
      <c r="CB6" s="49"/>
      <c r="CC6" s="50"/>
      <c r="CD6" s="50"/>
      <c r="CE6" s="50"/>
      <c r="CF6" s="50"/>
      <c r="CG6" s="50"/>
      <c r="CH6" s="50"/>
      <c r="CI6" s="50"/>
      <c r="CJ6" s="50"/>
      <c r="CK6" s="50"/>
      <c r="CL6" s="50"/>
      <c r="CM6" s="50"/>
      <c r="CN6" s="50"/>
      <c r="CO6" s="50"/>
      <c r="CP6" s="50"/>
      <c r="CQ6" s="50"/>
      <c r="CR6" s="50"/>
      <c r="CS6" s="50"/>
      <c r="CT6" s="50"/>
      <c r="CU6" s="50"/>
      <c r="CV6" s="50"/>
      <c r="CW6" s="50"/>
      <c r="CX6" s="50"/>
      <c r="CY6" s="50"/>
      <c r="CZ6" s="50"/>
    </row>
    <row r="7" spans="1:104" ht="15.75">
      <c r="A7" s="416" t="s">
        <v>6</v>
      </c>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51"/>
      <c r="AT7" s="52"/>
      <c r="AU7" s="52"/>
      <c r="AV7" s="52"/>
      <c r="AW7" s="52"/>
      <c r="AX7" s="51"/>
      <c r="AY7" s="52"/>
      <c r="AZ7" s="52"/>
      <c r="BA7" s="52"/>
      <c r="BB7" s="52"/>
      <c r="BC7" s="51"/>
      <c r="BD7" s="52"/>
      <c r="BE7" s="52"/>
      <c r="BF7" s="52"/>
      <c r="BG7" s="52"/>
      <c r="BH7" s="51"/>
      <c r="BI7" s="52"/>
      <c r="BJ7" s="52"/>
      <c r="BK7" s="52"/>
      <c r="BL7" s="52"/>
      <c r="BM7" s="51"/>
      <c r="BN7" s="52"/>
      <c r="BO7" s="52"/>
      <c r="BP7" s="52"/>
      <c r="BQ7" s="52"/>
      <c r="BR7" s="51"/>
      <c r="BS7" s="52"/>
      <c r="BT7" s="52"/>
      <c r="BU7" s="52"/>
      <c r="BV7" s="52"/>
      <c r="BW7" s="51"/>
      <c r="BX7" s="52"/>
      <c r="BY7" s="52"/>
      <c r="BZ7" s="52"/>
      <c r="CA7" s="52"/>
      <c r="CB7" s="51"/>
      <c r="CC7" s="52"/>
      <c r="CD7" s="52"/>
      <c r="CE7" s="52"/>
      <c r="CF7" s="52"/>
      <c r="CG7" s="52"/>
      <c r="CH7" s="52"/>
      <c r="CI7" s="52"/>
      <c r="CJ7" s="52"/>
      <c r="CK7" s="52"/>
      <c r="CL7" s="52"/>
      <c r="CM7" s="52"/>
      <c r="CN7" s="52"/>
      <c r="CO7" s="52"/>
      <c r="CP7" s="52"/>
      <c r="CQ7" s="52"/>
      <c r="CR7" s="52"/>
      <c r="CS7" s="52"/>
      <c r="CT7" s="52"/>
      <c r="CU7" s="52"/>
      <c r="CV7" s="52"/>
      <c r="CW7" s="52"/>
      <c r="CX7" s="52"/>
      <c r="CY7" s="52"/>
      <c r="CZ7" s="52"/>
    </row>
    <row r="8" spans="1:104" ht="18.75">
      <c r="A8" s="417"/>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CZ8" s="53"/>
    </row>
    <row r="9" spans="1:104" ht="18.75">
      <c r="A9" s="406" t="s">
        <v>7</v>
      </c>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54"/>
      <c r="AT9" s="55"/>
      <c r="AU9" s="55"/>
      <c r="AV9" s="55"/>
      <c r="AW9" s="55"/>
      <c r="AX9" s="54"/>
      <c r="AY9" s="55"/>
      <c r="AZ9" s="55"/>
      <c r="BA9" s="55"/>
      <c r="BB9" s="55"/>
      <c r="BC9" s="54"/>
      <c r="BD9" s="55"/>
      <c r="BE9" s="55"/>
      <c r="BF9" s="55"/>
      <c r="BG9" s="55"/>
      <c r="BH9" s="54"/>
      <c r="BI9" s="55"/>
      <c r="BJ9" s="55"/>
      <c r="BK9" s="55"/>
      <c r="BL9" s="55"/>
      <c r="BM9" s="54"/>
      <c r="BN9" s="55"/>
      <c r="BO9" s="55"/>
      <c r="BP9" s="55"/>
      <c r="BQ9" s="55"/>
      <c r="BR9" s="54"/>
      <c r="BS9" s="55"/>
      <c r="BT9" s="55"/>
      <c r="BU9" s="55"/>
      <c r="BV9" s="55"/>
      <c r="BW9" s="54"/>
      <c r="BX9" s="55"/>
      <c r="BY9" s="55"/>
      <c r="BZ9" s="55"/>
      <c r="CA9" s="55"/>
      <c r="CB9" s="54"/>
      <c r="CC9" s="55"/>
      <c r="CD9" s="55"/>
      <c r="CE9" s="55"/>
      <c r="CF9" s="55"/>
      <c r="CG9" s="55"/>
      <c r="CH9" s="55"/>
      <c r="CI9" s="55"/>
      <c r="CJ9" s="55"/>
      <c r="CK9" s="55"/>
      <c r="CL9" s="55"/>
      <c r="CM9" s="55"/>
      <c r="CN9" s="55"/>
      <c r="CO9" s="55"/>
      <c r="CP9" s="55"/>
      <c r="CQ9" s="55"/>
      <c r="CR9" s="55"/>
      <c r="CS9" s="55"/>
      <c r="CT9" s="55"/>
      <c r="CU9" s="55"/>
      <c r="CV9" s="55"/>
      <c r="CW9" s="55"/>
      <c r="CX9" s="55"/>
      <c r="CY9" s="55"/>
      <c r="CZ9" s="55"/>
    </row>
    <row r="10" spans="1:104" ht="18.75">
      <c r="A10" s="406"/>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56"/>
      <c r="AJ10" s="57"/>
      <c r="AK10" s="57"/>
      <c r="AL10" s="57"/>
      <c r="AM10" s="57"/>
      <c r="AN10" s="56"/>
      <c r="AO10" s="57"/>
      <c r="AP10" s="57"/>
      <c r="AQ10" s="57"/>
      <c r="AR10" s="57"/>
      <c r="AS10" s="56"/>
      <c r="AT10" s="57"/>
      <c r="AU10" s="57"/>
      <c r="AV10" s="57"/>
      <c r="AW10" s="57"/>
      <c r="AX10" s="56"/>
      <c r="AY10" s="57"/>
      <c r="AZ10" s="57"/>
      <c r="BA10" s="57"/>
      <c r="BB10" s="57"/>
      <c r="BC10" s="56"/>
      <c r="BD10" s="57"/>
      <c r="BE10" s="57"/>
      <c r="BF10" s="57"/>
      <c r="BG10" s="57"/>
      <c r="BH10" s="56"/>
      <c r="BI10" s="57"/>
      <c r="BJ10" s="57"/>
      <c r="BK10" s="57"/>
      <c r="BL10" s="57"/>
      <c r="BM10" s="56"/>
      <c r="BN10" s="57"/>
      <c r="BO10" s="57"/>
      <c r="BP10" s="57"/>
      <c r="BQ10" s="57"/>
      <c r="BR10" s="56"/>
      <c r="BS10" s="57"/>
      <c r="BT10" s="57"/>
      <c r="BU10" s="57"/>
      <c r="BV10" s="57"/>
      <c r="BW10" s="56"/>
      <c r="BX10" s="57"/>
      <c r="BY10" s="57"/>
      <c r="BZ10" s="57"/>
      <c r="CA10" s="57"/>
      <c r="CB10" s="56"/>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row>
    <row r="11" spans="1:104" ht="18.75">
      <c r="A11" s="406" t="s">
        <v>8</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58"/>
      <c r="AT11" s="59"/>
      <c r="AU11" s="59"/>
      <c r="AV11" s="59"/>
      <c r="AW11" s="59"/>
      <c r="AX11" s="58"/>
      <c r="AY11" s="59"/>
      <c r="AZ11" s="59"/>
      <c r="BA11" s="59"/>
      <c r="BB11" s="59"/>
      <c r="BC11" s="58"/>
      <c r="BD11" s="59"/>
      <c r="BE11" s="59"/>
      <c r="BF11" s="59"/>
      <c r="BG11" s="59"/>
      <c r="BH11" s="58"/>
      <c r="BI11" s="59"/>
      <c r="BJ11" s="59"/>
      <c r="BK11" s="59"/>
      <c r="BL11" s="59"/>
      <c r="BM11" s="58"/>
      <c r="BN11" s="59"/>
      <c r="BO11" s="59"/>
      <c r="BP11" s="59"/>
      <c r="BQ11" s="59"/>
      <c r="BR11" s="58"/>
      <c r="BS11" s="59"/>
      <c r="BT11" s="59"/>
      <c r="BU11" s="59"/>
      <c r="BV11" s="59"/>
      <c r="BW11" s="58"/>
      <c r="BX11" s="59"/>
      <c r="BY11" s="59"/>
      <c r="BZ11" s="59"/>
      <c r="CA11" s="59"/>
      <c r="CB11" s="58"/>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row>
    <row r="12" spans="1:104" ht="15.75">
      <c r="A12" s="407" t="s">
        <v>9</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60"/>
      <c r="AT12" s="61"/>
      <c r="AU12" s="61"/>
      <c r="AV12" s="61"/>
      <c r="AW12" s="61"/>
      <c r="AX12" s="60"/>
      <c r="AY12" s="61"/>
      <c r="AZ12" s="61"/>
      <c r="BA12" s="61"/>
      <c r="BB12" s="61"/>
      <c r="BC12" s="60"/>
      <c r="BD12" s="61"/>
      <c r="BE12" s="61"/>
      <c r="BF12" s="61"/>
      <c r="BG12" s="61"/>
      <c r="BH12" s="60"/>
      <c r="BI12" s="61"/>
      <c r="BJ12" s="61"/>
      <c r="BK12" s="61"/>
      <c r="BL12" s="61"/>
      <c r="BM12" s="60"/>
      <c r="BN12" s="61"/>
      <c r="BO12" s="61"/>
      <c r="BP12" s="61"/>
      <c r="BQ12" s="61"/>
      <c r="BR12" s="60"/>
      <c r="BS12" s="61"/>
      <c r="BT12" s="61"/>
      <c r="BU12" s="61"/>
      <c r="BV12" s="61"/>
      <c r="BW12" s="60"/>
      <c r="BX12" s="61"/>
      <c r="BY12" s="61"/>
      <c r="BZ12" s="61"/>
      <c r="CA12" s="61"/>
      <c r="CB12" s="60"/>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row>
    <row r="13" ht="15.75">
      <c r="CY13" s="62"/>
    </row>
    <row r="14" spans="1:104" ht="50.25" customHeight="1">
      <c r="A14" s="418" t="s">
        <v>10</v>
      </c>
      <c r="B14" s="418" t="s">
        <v>11</v>
      </c>
      <c r="C14" s="418" t="s">
        <v>12</v>
      </c>
      <c r="D14" s="419" t="s">
        <v>185</v>
      </c>
      <c r="E14" s="419" t="s">
        <v>186</v>
      </c>
      <c r="F14" s="418" t="s">
        <v>187</v>
      </c>
      <c r="G14" s="418"/>
      <c r="H14" s="418" t="s">
        <v>188</v>
      </c>
      <c r="I14" s="418"/>
      <c r="J14" s="418"/>
      <c r="K14" s="418"/>
      <c r="L14" s="418"/>
      <c r="M14" s="418"/>
      <c r="N14" s="419" t="s">
        <v>189</v>
      </c>
      <c r="O14" s="418" t="s">
        <v>190</v>
      </c>
      <c r="P14" s="418" t="s">
        <v>191</v>
      </c>
      <c r="Q14" s="418"/>
      <c r="R14" s="418"/>
      <c r="S14" s="418"/>
      <c r="T14" s="418" t="s">
        <v>192</v>
      </c>
      <c r="U14" s="418"/>
      <c r="V14" s="418" t="s">
        <v>193</v>
      </c>
      <c r="W14" s="418"/>
      <c r="X14" s="418"/>
      <c r="Y14" s="418" t="s">
        <v>194</v>
      </c>
      <c r="Z14" s="418"/>
      <c r="AA14" s="418"/>
      <c r="AB14" s="418"/>
      <c r="AC14" s="418"/>
      <c r="AD14" s="418"/>
      <c r="AE14" s="418"/>
      <c r="AF14" s="418"/>
      <c r="AG14" s="418"/>
      <c r="AH14" s="418"/>
      <c r="AI14" s="418" t="s">
        <v>195</v>
      </c>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63" t="s">
        <v>196</v>
      </c>
    </row>
    <row r="15" spans="1:104" ht="77.25" customHeight="1">
      <c r="A15" s="418"/>
      <c r="B15" s="418"/>
      <c r="C15" s="418"/>
      <c r="D15" s="419"/>
      <c r="E15" s="419"/>
      <c r="F15" s="418"/>
      <c r="G15" s="418"/>
      <c r="H15" s="418" t="s">
        <v>197</v>
      </c>
      <c r="I15" s="418"/>
      <c r="J15" s="418"/>
      <c r="K15" s="418" t="s">
        <v>45</v>
      </c>
      <c r="L15" s="418"/>
      <c r="M15" s="418"/>
      <c r="N15" s="419"/>
      <c r="O15" s="418"/>
      <c r="P15" s="418" t="s">
        <v>197</v>
      </c>
      <c r="Q15" s="418"/>
      <c r="R15" s="418" t="s">
        <v>45</v>
      </c>
      <c r="S15" s="418"/>
      <c r="T15" s="418"/>
      <c r="U15" s="418"/>
      <c r="V15" s="418"/>
      <c r="W15" s="418"/>
      <c r="X15" s="418"/>
      <c r="Y15" s="418" t="s">
        <v>44</v>
      </c>
      <c r="Z15" s="418"/>
      <c r="AA15" s="418"/>
      <c r="AB15" s="418"/>
      <c r="AC15" s="418"/>
      <c r="AD15" s="418" t="s">
        <v>198</v>
      </c>
      <c r="AE15" s="418"/>
      <c r="AF15" s="418"/>
      <c r="AG15" s="418"/>
      <c r="AH15" s="418"/>
      <c r="AI15" s="420" t="s">
        <v>199</v>
      </c>
      <c r="AJ15" s="420"/>
      <c r="AK15" s="420"/>
      <c r="AL15" s="420"/>
      <c r="AM15" s="420"/>
      <c r="AN15" s="420" t="s">
        <v>200</v>
      </c>
      <c r="AO15" s="420"/>
      <c r="AP15" s="420"/>
      <c r="AQ15" s="420"/>
      <c r="AR15" s="420"/>
      <c r="AS15" s="418" t="s">
        <v>201</v>
      </c>
      <c r="AT15" s="418"/>
      <c r="AU15" s="418"/>
      <c r="AV15" s="418"/>
      <c r="AW15" s="418"/>
      <c r="AX15" s="418" t="s">
        <v>202</v>
      </c>
      <c r="AY15" s="418"/>
      <c r="AZ15" s="418"/>
      <c r="BA15" s="418"/>
      <c r="BB15" s="418"/>
      <c r="BC15" s="420" t="s">
        <v>203</v>
      </c>
      <c r="BD15" s="420"/>
      <c r="BE15" s="420"/>
      <c r="BF15" s="420"/>
      <c r="BG15" s="420"/>
      <c r="BH15" s="420" t="s">
        <v>204</v>
      </c>
      <c r="BI15" s="420"/>
      <c r="BJ15" s="420"/>
      <c r="BK15" s="420"/>
      <c r="BL15" s="420"/>
      <c r="BM15" s="418" t="s">
        <v>205</v>
      </c>
      <c r="BN15" s="418"/>
      <c r="BO15" s="418"/>
      <c r="BP15" s="418"/>
      <c r="BQ15" s="418"/>
      <c r="BR15" s="418" t="s">
        <v>206</v>
      </c>
      <c r="BS15" s="418"/>
      <c r="BT15" s="418"/>
      <c r="BU15" s="418"/>
      <c r="BV15" s="418"/>
      <c r="BW15" s="418" t="s">
        <v>207</v>
      </c>
      <c r="BX15" s="418"/>
      <c r="BY15" s="418"/>
      <c r="BZ15" s="418"/>
      <c r="CA15" s="418"/>
      <c r="CB15" s="418" t="s">
        <v>208</v>
      </c>
      <c r="CC15" s="418"/>
      <c r="CD15" s="418"/>
      <c r="CE15" s="418"/>
      <c r="CF15" s="418"/>
      <c r="CG15" s="65"/>
      <c r="CH15" s="65"/>
      <c r="CI15" s="65"/>
      <c r="CJ15" s="65"/>
      <c r="CK15" s="65"/>
      <c r="CL15" s="65"/>
      <c r="CM15" s="65"/>
      <c r="CN15" s="65"/>
      <c r="CO15" s="65"/>
      <c r="CP15" s="65"/>
      <c r="CQ15" s="65"/>
      <c r="CR15" s="65"/>
      <c r="CS15" s="65"/>
      <c r="CT15" s="65"/>
      <c r="CU15" s="65"/>
      <c r="CV15" s="65"/>
      <c r="CW15" s="65"/>
      <c r="CX15" s="65"/>
      <c r="CY15" s="65"/>
      <c r="CZ15" s="65"/>
    </row>
    <row r="16" spans="1:104" ht="241.5" customHeight="1">
      <c r="A16" s="418"/>
      <c r="B16" s="418"/>
      <c r="C16" s="418"/>
      <c r="D16" s="419"/>
      <c r="E16" s="419"/>
      <c r="F16" s="64" t="s">
        <v>209</v>
      </c>
      <c r="G16" s="64" t="s">
        <v>45</v>
      </c>
      <c r="H16" s="64" t="s">
        <v>210</v>
      </c>
      <c r="I16" s="66" t="s">
        <v>211</v>
      </c>
      <c r="J16" s="64" t="s">
        <v>212</v>
      </c>
      <c r="K16" s="64" t="s">
        <v>210</v>
      </c>
      <c r="L16" s="64" t="s">
        <v>211</v>
      </c>
      <c r="M16" s="64" t="s">
        <v>212</v>
      </c>
      <c r="N16" s="419"/>
      <c r="O16" s="418"/>
      <c r="P16" s="64" t="s">
        <v>213</v>
      </c>
      <c r="Q16" s="64" t="s">
        <v>214</v>
      </c>
      <c r="R16" s="64" t="s">
        <v>213</v>
      </c>
      <c r="S16" s="64" t="s">
        <v>215</v>
      </c>
      <c r="T16" s="66" t="s">
        <v>197</v>
      </c>
      <c r="U16" s="64" t="s">
        <v>45</v>
      </c>
      <c r="V16" s="64" t="s">
        <v>216</v>
      </c>
      <c r="W16" s="64" t="s">
        <v>217</v>
      </c>
      <c r="X16" s="64" t="s">
        <v>218</v>
      </c>
      <c r="Y16" s="66" t="s">
        <v>219</v>
      </c>
      <c r="Z16" s="64" t="s">
        <v>220</v>
      </c>
      <c r="AA16" s="64" t="s">
        <v>221</v>
      </c>
      <c r="AB16" s="64" t="s">
        <v>222</v>
      </c>
      <c r="AC16" s="64" t="s">
        <v>223</v>
      </c>
      <c r="AD16" s="64" t="s">
        <v>219</v>
      </c>
      <c r="AE16" s="64" t="s">
        <v>220</v>
      </c>
      <c r="AF16" s="64" t="s">
        <v>221</v>
      </c>
      <c r="AG16" s="64" t="s">
        <v>222</v>
      </c>
      <c r="AH16" s="64" t="s">
        <v>223</v>
      </c>
      <c r="AI16" s="355" t="s">
        <v>219</v>
      </c>
      <c r="AJ16" s="356" t="s">
        <v>220</v>
      </c>
      <c r="AK16" s="356" t="s">
        <v>221</v>
      </c>
      <c r="AL16" s="356" t="s">
        <v>222</v>
      </c>
      <c r="AM16" s="356" t="s">
        <v>223</v>
      </c>
      <c r="AN16" s="355" t="s">
        <v>219</v>
      </c>
      <c r="AO16" s="356" t="s">
        <v>220</v>
      </c>
      <c r="AP16" s="356" t="s">
        <v>221</v>
      </c>
      <c r="AQ16" s="356" t="s">
        <v>222</v>
      </c>
      <c r="AR16" s="356" t="s">
        <v>223</v>
      </c>
      <c r="AS16" s="66" t="s">
        <v>219</v>
      </c>
      <c r="AT16" s="64" t="s">
        <v>220</v>
      </c>
      <c r="AU16" s="64" t="s">
        <v>221</v>
      </c>
      <c r="AV16" s="64" t="s">
        <v>222</v>
      </c>
      <c r="AW16" s="64" t="s">
        <v>223</v>
      </c>
      <c r="AX16" s="66" t="s">
        <v>219</v>
      </c>
      <c r="AY16" s="64" t="s">
        <v>220</v>
      </c>
      <c r="AZ16" s="64" t="s">
        <v>221</v>
      </c>
      <c r="BA16" s="64" t="s">
        <v>222</v>
      </c>
      <c r="BB16" s="64" t="s">
        <v>223</v>
      </c>
      <c r="BC16" s="355" t="s">
        <v>219</v>
      </c>
      <c r="BD16" s="356" t="s">
        <v>220</v>
      </c>
      <c r="BE16" s="356" t="s">
        <v>221</v>
      </c>
      <c r="BF16" s="356" t="s">
        <v>222</v>
      </c>
      <c r="BG16" s="356" t="s">
        <v>223</v>
      </c>
      <c r="BH16" s="355" t="s">
        <v>219</v>
      </c>
      <c r="BI16" s="356" t="s">
        <v>220</v>
      </c>
      <c r="BJ16" s="356" t="s">
        <v>221</v>
      </c>
      <c r="BK16" s="356" t="s">
        <v>222</v>
      </c>
      <c r="BL16" s="356" t="s">
        <v>223</v>
      </c>
      <c r="BM16" s="66" t="s">
        <v>219</v>
      </c>
      <c r="BN16" s="64" t="s">
        <v>220</v>
      </c>
      <c r="BO16" s="64" t="s">
        <v>221</v>
      </c>
      <c r="BP16" s="64" t="s">
        <v>222</v>
      </c>
      <c r="BQ16" s="64" t="s">
        <v>223</v>
      </c>
      <c r="BR16" s="66" t="s">
        <v>219</v>
      </c>
      <c r="BS16" s="64" t="s">
        <v>220</v>
      </c>
      <c r="BT16" s="64" t="s">
        <v>221</v>
      </c>
      <c r="BU16" s="64" t="s">
        <v>222</v>
      </c>
      <c r="BV16" s="64" t="s">
        <v>223</v>
      </c>
      <c r="BW16" s="66" t="s">
        <v>219</v>
      </c>
      <c r="BX16" s="64" t="s">
        <v>220</v>
      </c>
      <c r="BY16" s="64" t="s">
        <v>221</v>
      </c>
      <c r="BZ16" s="64" t="s">
        <v>222</v>
      </c>
      <c r="CA16" s="64" t="s">
        <v>223</v>
      </c>
      <c r="CB16" s="66" t="s">
        <v>219</v>
      </c>
      <c r="CC16" s="64" t="s">
        <v>220</v>
      </c>
      <c r="CD16" s="64" t="s">
        <v>221</v>
      </c>
      <c r="CE16" s="64" t="s">
        <v>222</v>
      </c>
      <c r="CF16" s="64" t="s">
        <v>223</v>
      </c>
      <c r="CG16" s="65"/>
      <c r="CH16" s="65"/>
      <c r="CI16" s="65"/>
      <c r="CJ16" s="65"/>
      <c r="CK16" s="65"/>
      <c r="CL16" s="65"/>
      <c r="CM16" s="65"/>
      <c r="CN16" s="65"/>
      <c r="CO16" s="65"/>
      <c r="CP16" s="65"/>
      <c r="CQ16" s="65"/>
      <c r="CR16" s="65"/>
      <c r="CS16" s="65"/>
      <c r="CT16" s="65"/>
      <c r="CU16" s="65"/>
      <c r="CV16" s="65"/>
      <c r="CW16" s="65"/>
      <c r="CX16" s="65"/>
      <c r="CY16" s="65"/>
      <c r="CZ16" s="65"/>
    </row>
    <row r="17" spans="1:104" ht="15.75">
      <c r="A17" s="63">
        <v>1</v>
      </c>
      <c r="B17" s="63">
        <v>2</v>
      </c>
      <c r="C17" s="63">
        <v>3</v>
      </c>
      <c r="D17" s="63">
        <v>4</v>
      </c>
      <c r="E17" s="63">
        <v>5</v>
      </c>
      <c r="F17" s="63">
        <v>6</v>
      </c>
      <c r="G17" s="63">
        <v>7</v>
      </c>
      <c r="H17" s="63">
        <v>8</v>
      </c>
      <c r="I17" s="67">
        <v>9</v>
      </c>
      <c r="J17" s="63">
        <v>10</v>
      </c>
      <c r="K17" s="63">
        <v>11</v>
      </c>
      <c r="L17" s="63">
        <v>12</v>
      </c>
      <c r="M17" s="63">
        <v>13</v>
      </c>
      <c r="N17" s="63">
        <v>14</v>
      </c>
      <c r="O17" s="63">
        <v>15</v>
      </c>
      <c r="P17" s="63" t="s">
        <v>224</v>
      </c>
      <c r="Q17" s="63" t="s">
        <v>225</v>
      </c>
      <c r="R17" s="63" t="s">
        <v>226</v>
      </c>
      <c r="S17" s="63" t="s">
        <v>227</v>
      </c>
      <c r="T17" s="67">
        <v>17</v>
      </c>
      <c r="U17" s="63">
        <v>18</v>
      </c>
      <c r="V17" s="63">
        <v>19</v>
      </c>
      <c r="W17" s="63">
        <v>20</v>
      </c>
      <c r="X17" s="63">
        <v>21</v>
      </c>
      <c r="Y17" s="67">
        <v>22</v>
      </c>
      <c r="Z17" s="63">
        <v>23</v>
      </c>
      <c r="AA17" s="63">
        <v>24</v>
      </c>
      <c r="AB17" s="63">
        <v>25</v>
      </c>
      <c r="AC17" s="63">
        <v>26</v>
      </c>
      <c r="AD17" s="63">
        <v>27</v>
      </c>
      <c r="AE17" s="63">
        <v>28</v>
      </c>
      <c r="AF17" s="63">
        <v>29</v>
      </c>
      <c r="AG17" s="63">
        <v>30</v>
      </c>
      <c r="AH17" s="63">
        <v>31</v>
      </c>
      <c r="AI17" s="357" t="s">
        <v>228</v>
      </c>
      <c r="AJ17" s="343" t="s">
        <v>229</v>
      </c>
      <c r="AK17" s="343" t="s">
        <v>230</v>
      </c>
      <c r="AL17" s="343" t="s">
        <v>231</v>
      </c>
      <c r="AM17" s="343" t="s">
        <v>232</v>
      </c>
      <c r="AN17" s="357" t="s">
        <v>233</v>
      </c>
      <c r="AO17" s="343" t="s">
        <v>234</v>
      </c>
      <c r="AP17" s="343" t="s">
        <v>235</v>
      </c>
      <c r="AQ17" s="343" t="s">
        <v>236</v>
      </c>
      <c r="AR17" s="343" t="s">
        <v>237</v>
      </c>
      <c r="AS17" s="67" t="s">
        <v>238</v>
      </c>
      <c r="AT17" s="63" t="s">
        <v>239</v>
      </c>
      <c r="AU17" s="63" t="s">
        <v>240</v>
      </c>
      <c r="AV17" s="63" t="s">
        <v>241</v>
      </c>
      <c r="AW17" s="63" t="s">
        <v>242</v>
      </c>
      <c r="AX17" s="67" t="s">
        <v>243</v>
      </c>
      <c r="AY17" s="63" t="s">
        <v>244</v>
      </c>
      <c r="AZ17" s="63" t="s">
        <v>245</v>
      </c>
      <c r="BA17" s="63" t="s">
        <v>246</v>
      </c>
      <c r="BB17" s="63" t="s">
        <v>247</v>
      </c>
      <c r="BC17" s="357" t="s">
        <v>248</v>
      </c>
      <c r="BD17" s="343" t="s">
        <v>249</v>
      </c>
      <c r="BE17" s="343" t="s">
        <v>250</v>
      </c>
      <c r="BF17" s="343" t="s">
        <v>251</v>
      </c>
      <c r="BG17" s="343" t="s">
        <v>252</v>
      </c>
      <c r="BH17" s="357" t="s">
        <v>253</v>
      </c>
      <c r="BI17" s="343" t="s">
        <v>254</v>
      </c>
      <c r="BJ17" s="343" t="s">
        <v>255</v>
      </c>
      <c r="BK17" s="343" t="s">
        <v>256</v>
      </c>
      <c r="BL17" s="343" t="s">
        <v>257</v>
      </c>
      <c r="BM17" s="67" t="s">
        <v>258</v>
      </c>
      <c r="BN17" s="63" t="s">
        <v>259</v>
      </c>
      <c r="BO17" s="63" t="s">
        <v>260</v>
      </c>
      <c r="BP17" s="63" t="s">
        <v>261</v>
      </c>
      <c r="BQ17" s="63" t="s">
        <v>262</v>
      </c>
      <c r="BR17" s="67" t="s">
        <v>263</v>
      </c>
      <c r="BS17" s="63" t="s">
        <v>264</v>
      </c>
      <c r="BT17" s="63" t="s">
        <v>265</v>
      </c>
      <c r="BU17" s="63" t="s">
        <v>266</v>
      </c>
      <c r="BV17" s="63" t="s">
        <v>267</v>
      </c>
      <c r="BW17" s="67">
        <v>33</v>
      </c>
      <c r="BX17" s="63">
        <v>34</v>
      </c>
      <c r="BY17" s="63">
        <v>35</v>
      </c>
      <c r="BZ17" s="63">
        <v>36</v>
      </c>
      <c r="CA17" s="63">
        <v>37</v>
      </c>
      <c r="CB17" s="67">
        <v>38</v>
      </c>
      <c r="CC17" s="63">
        <v>39</v>
      </c>
      <c r="CD17" s="63">
        <v>40</v>
      </c>
      <c r="CE17" s="63">
        <v>41</v>
      </c>
      <c r="CF17" s="63">
        <v>42</v>
      </c>
      <c r="CG17" s="65"/>
      <c r="CH17" s="65"/>
      <c r="CI17" s="65"/>
      <c r="CJ17" s="65"/>
      <c r="CK17" s="65"/>
      <c r="CL17" s="65"/>
      <c r="CM17" s="65"/>
      <c r="CN17" s="65"/>
      <c r="CO17" s="65"/>
      <c r="CP17" s="65"/>
      <c r="CQ17" s="65"/>
      <c r="CR17" s="65"/>
      <c r="CS17" s="65"/>
      <c r="CT17" s="65"/>
      <c r="CU17" s="65"/>
      <c r="CV17" s="65"/>
      <c r="CW17" s="65"/>
      <c r="CX17" s="65"/>
      <c r="CY17" s="65"/>
      <c r="CZ17" s="65"/>
    </row>
    <row r="18" spans="1:104" ht="31.5">
      <c r="A18" s="24">
        <v>0</v>
      </c>
      <c r="B18" s="25" t="s">
        <v>92</v>
      </c>
      <c r="C18" s="63" t="s">
        <v>93</v>
      </c>
      <c r="D18" s="68" t="s">
        <v>268</v>
      </c>
      <c r="E18" s="68" t="s">
        <v>269</v>
      </c>
      <c r="F18" s="63" t="s">
        <v>270</v>
      </c>
      <c r="G18" s="63" t="s">
        <v>270</v>
      </c>
      <c r="H18" s="69">
        <f>I18</f>
        <v>57.218999999999994</v>
      </c>
      <c r="I18" s="70">
        <f>I23+I51+I59</f>
        <v>57.218999999999994</v>
      </c>
      <c r="J18" s="68" t="s">
        <v>271</v>
      </c>
      <c r="K18" s="69">
        <f>L18</f>
        <v>40.25100000000001</v>
      </c>
      <c r="L18" s="69">
        <f>L23+L51+L59</f>
        <v>40.25100000000001</v>
      </c>
      <c r="M18" s="71" t="s">
        <v>94</v>
      </c>
      <c r="N18" s="72" t="s">
        <v>94</v>
      </c>
      <c r="O18" s="69">
        <f>I18</f>
        <v>57.218999999999994</v>
      </c>
      <c r="P18" s="69">
        <f>I18</f>
        <v>57.218999999999994</v>
      </c>
      <c r="Q18" s="69">
        <f>T18</f>
        <v>59.59</v>
      </c>
      <c r="R18" s="69">
        <f>R19+R20+R21</f>
        <v>40.245000000000005</v>
      </c>
      <c r="S18" s="69">
        <v>41.97</v>
      </c>
      <c r="T18" s="287">
        <v>59.59</v>
      </c>
      <c r="U18" s="287">
        <v>41.97</v>
      </c>
      <c r="V18" s="287">
        <v>59.59</v>
      </c>
      <c r="W18" s="293">
        <f>W23+W51</f>
        <v>48.19</v>
      </c>
      <c r="X18" s="293">
        <f>X23+X51</f>
        <v>30.57</v>
      </c>
      <c r="Y18" s="73">
        <v>11.4</v>
      </c>
      <c r="Z18" s="74">
        <v>0</v>
      </c>
      <c r="AA18" s="74">
        <v>0</v>
      </c>
      <c r="AB18" s="74">
        <v>0</v>
      </c>
      <c r="AC18" s="75">
        <f>Y18</f>
        <v>11.4</v>
      </c>
      <c r="AD18" s="75">
        <f>Y18</f>
        <v>11.4</v>
      </c>
      <c r="AE18" s="74">
        <v>0</v>
      </c>
      <c r="AF18" s="74">
        <v>0</v>
      </c>
      <c r="AG18" s="74">
        <v>0</v>
      </c>
      <c r="AH18" s="75">
        <f>AC18</f>
        <v>11.4</v>
      </c>
      <c r="AI18" s="294">
        <f>AI23+AI51</f>
        <v>10.49</v>
      </c>
      <c r="AJ18" s="295">
        <v>0</v>
      </c>
      <c r="AK18" s="295">
        <v>0</v>
      </c>
      <c r="AL18" s="295">
        <v>0</v>
      </c>
      <c r="AM18" s="296">
        <f>AI18</f>
        <v>10.49</v>
      </c>
      <c r="AN18" s="294">
        <f>AN23+AN51</f>
        <v>7.33</v>
      </c>
      <c r="AO18" s="295">
        <v>0</v>
      </c>
      <c r="AP18" s="295">
        <v>0</v>
      </c>
      <c r="AQ18" s="295">
        <v>0</v>
      </c>
      <c r="AR18" s="296">
        <f>AN18</f>
        <v>7.33</v>
      </c>
      <c r="AS18" s="77">
        <f>AS23+AS51</f>
        <v>11.23</v>
      </c>
      <c r="AT18" s="65">
        <v>0</v>
      </c>
      <c r="AU18" s="65">
        <v>0</v>
      </c>
      <c r="AV18" s="65">
        <v>0</v>
      </c>
      <c r="AW18" s="76">
        <f>AS18</f>
        <v>11.23</v>
      </c>
      <c r="AX18" s="73">
        <f>AX23+AX51</f>
        <v>7.300000000000001</v>
      </c>
      <c r="AY18" s="65">
        <v>0</v>
      </c>
      <c r="AZ18" s="65">
        <v>0</v>
      </c>
      <c r="BA18" s="65">
        <v>0</v>
      </c>
      <c r="BB18" s="76">
        <f>AX18</f>
        <v>7.300000000000001</v>
      </c>
      <c r="BC18" s="294">
        <f>BC23+BC51</f>
        <v>12.36</v>
      </c>
      <c r="BD18" s="295">
        <v>0</v>
      </c>
      <c r="BE18" s="295">
        <v>0</v>
      </c>
      <c r="BF18" s="295">
        <v>0</v>
      </c>
      <c r="BG18" s="296">
        <f>BC18</f>
        <v>12.36</v>
      </c>
      <c r="BH18" s="294">
        <v>8.02</v>
      </c>
      <c r="BI18" s="295">
        <v>0</v>
      </c>
      <c r="BJ18" s="295">
        <v>0</v>
      </c>
      <c r="BK18" s="295">
        <v>0</v>
      </c>
      <c r="BL18" s="296">
        <v>8.02</v>
      </c>
      <c r="BM18" s="73">
        <f>BM23+BM51</f>
        <v>14.11</v>
      </c>
      <c r="BN18" s="65">
        <v>0</v>
      </c>
      <c r="BO18" s="65">
        <v>0</v>
      </c>
      <c r="BP18" s="65">
        <v>0</v>
      </c>
      <c r="BQ18" s="76">
        <f>BM18</f>
        <v>14.11</v>
      </c>
      <c r="BR18" s="73">
        <f>BR23+BR51</f>
        <v>7.92</v>
      </c>
      <c r="BS18" s="65">
        <v>0</v>
      </c>
      <c r="BT18" s="65">
        <v>0</v>
      </c>
      <c r="BU18" s="65">
        <v>0</v>
      </c>
      <c r="BV18" s="76">
        <f>BR18</f>
        <v>7.92</v>
      </c>
      <c r="BW18" s="78">
        <v>59.59</v>
      </c>
      <c r="BX18" s="65">
        <v>0</v>
      </c>
      <c r="BY18" s="65">
        <v>0</v>
      </c>
      <c r="BZ18" s="65">
        <v>0</v>
      </c>
      <c r="CA18" s="65">
        <f>BW18</f>
        <v>59.59</v>
      </c>
      <c r="CB18" s="78">
        <f>AN18+AX18+BH18+BR18+AD18</f>
        <v>41.97</v>
      </c>
      <c r="CC18" s="65">
        <v>0</v>
      </c>
      <c r="CD18" s="65">
        <v>0</v>
      </c>
      <c r="CE18" s="65">
        <v>0</v>
      </c>
      <c r="CF18" s="65">
        <f>CB18</f>
        <v>41.97</v>
      </c>
      <c r="CG18" s="65"/>
      <c r="CH18" s="65"/>
      <c r="CI18" s="65"/>
      <c r="CJ18" s="65"/>
      <c r="CK18" s="65"/>
      <c r="CL18" s="65"/>
      <c r="CM18" s="65"/>
      <c r="CN18" s="65"/>
      <c r="CO18" s="65"/>
      <c r="CP18" s="65"/>
      <c r="CQ18" s="65"/>
      <c r="CR18" s="65"/>
      <c r="CS18" s="65"/>
      <c r="CT18" s="65"/>
      <c r="CU18" s="65"/>
      <c r="CV18" s="65"/>
      <c r="CW18" s="65"/>
      <c r="CX18" s="65"/>
      <c r="CY18" s="65"/>
      <c r="CZ18" s="65"/>
    </row>
    <row r="19" spans="1:104" ht="31.5">
      <c r="A19" s="79" t="s">
        <v>95</v>
      </c>
      <c r="B19" s="33" t="s">
        <v>96</v>
      </c>
      <c r="C19" s="63" t="s">
        <v>93</v>
      </c>
      <c r="D19" s="68" t="s">
        <v>268</v>
      </c>
      <c r="E19" s="68" t="s">
        <v>269</v>
      </c>
      <c r="F19" s="63" t="s">
        <v>270</v>
      </c>
      <c r="G19" s="63" t="s">
        <v>270</v>
      </c>
      <c r="H19" s="69">
        <f aca="true" t="shared" si="0" ref="H19:H59">I19</f>
        <v>43.989999999999995</v>
      </c>
      <c r="I19" s="70">
        <f>I23</f>
        <v>43.989999999999995</v>
      </c>
      <c r="J19" s="68" t="s">
        <v>271</v>
      </c>
      <c r="K19" s="69">
        <f aca="true" t="shared" si="1" ref="K19:K59">L19</f>
        <v>25.739000000000004</v>
      </c>
      <c r="L19" s="69">
        <f>L23</f>
        <v>25.739000000000004</v>
      </c>
      <c r="M19" s="71" t="s">
        <v>94</v>
      </c>
      <c r="N19" s="72" t="s">
        <v>94</v>
      </c>
      <c r="O19" s="69">
        <f aca="true" t="shared" si="2" ref="O19:O57">I19</f>
        <v>43.989999999999995</v>
      </c>
      <c r="P19" s="69">
        <f aca="true" t="shared" si="3" ref="P19:P57">I19</f>
        <v>43.989999999999995</v>
      </c>
      <c r="Q19" s="69">
        <v>45.76</v>
      </c>
      <c r="R19" s="69">
        <f>R23</f>
        <v>25.735000000000003</v>
      </c>
      <c r="S19" s="69">
        <v>26.8</v>
      </c>
      <c r="T19" s="287">
        <v>45.76</v>
      </c>
      <c r="U19" s="287">
        <v>26.8</v>
      </c>
      <c r="V19" s="287">
        <v>45.76</v>
      </c>
      <c r="W19" s="293">
        <v>41.55</v>
      </c>
      <c r="X19" s="293">
        <v>22.59</v>
      </c>
      <c r="Y19" s="73">
        <f>Y23</f>
        <v>4.21</v>
      </c>
      <c r="Z19" s="74">
        <v>0</v>
      </c>
      <c r="AA19" s="74">
        <v>0</v>
      </c>
      <c r="AB19" s="74">
        <v>0</v>
      </c>
      <c r="AC19" s="75">
        <f aca="true" t="shared" si="4" ref="AC19:AC57">Y19</f>
        <v>4.21</v>
      </c>
      <c r="AD19" s="75">
        <f aca="true" t="shared" si="5" ref="AD19:AD56">Y19</f>
        <v>4.21</v>
      </c>
      <c r="AE19" s="74">
        <v>0</v>
      </c>
      <c r="AF19" s="74">
        <v>0</v>
      </c>
      <c r="AG19" s="74">
        <v>0</v>
      </c>
      <c r="AH19" s="75">
        <f aca="true" t="shared" si="6" ref="AH19:AH57">AC19</f>
        <v>4.21</v>
      </c>
      <c r="AI19" s="294">
        <f>AI23</f>
        <v>8.82</v>
      </c>
      <c r="AJ19" s="295">
        <v>0</v>
      </c>
      <c r="AK19" s="295">
        <v>0</v>
      </c>
      <c r="AL19" s="295">
        <v>0</v>
      </c>
      <c r="AM19" s="296">
        <f aca="true" t="shared" si="7" ref="AM19:AM57">AI19</f>
        <v>8.82</v>
      </c>
      <c r="AN19" s="294">
        <f>AN23</f>
        <v>5.16</v>
      </c>
      <c r="AO19" s="295">
        <v>0</v>
      </c>
      <c r="AP19" s="295">
        <v>0</v>
      </c>
      <c r="AQ19" s="295">
        <v>0</v>
      </c>
      <c r="AR19" s="296">
        <f aca="true" t="shared" si="8" ref="AR19:AR56">AN19</f>
        <v>5.16</v>
      </c>
      <c r="AS19" s="73">
        <f>AS23</f>
        <v>7.37</v>
      </c>
      <c r="AT19" s="65">
        <v>0</v>
      </c>
      <c r="AU19" s="65">
        <v>0</v>
      </c>
      <c r="AV19" s="65">
        <v>0</v>
      </c>
      <c r="AW19" s="76">
        <f aca="true" t="shared" si="9" ref="AW19:AW56">AS19</f>
        <v>7.37</v>
      </c>
      <c r="AX19" s="73">
        <f>AX23</f>
        <v>2.94</v>
      </c>
      <c r="AY19" s="65">
        <v>0</v>
      </c>
      <c r="AZ19" s="65">
        <v>0</v>
      </c>
      <c r="BA19" s="65">
        <v>0</v>
      </c>
      <c r="BB19" s="76">
        <f aca="true" t="shared" si="10" ref="BB19:BB56">AX19</f>
        <v>2.94</v>
      </c>
      <c r="BC19" s="294">
        <f>BC23</f>
        <v>11.25</v>
      </c>
      <c r="BD19" s="295">
        <v>0</v>
      </c>
      <c r="BE19" s="295">
        <v>0</v>
      </c>
      <c r="BF19" s="295">
        <v>0</v>
      </c>
      <c r="BG19" s="296">
        <f aca="true" t="shared" si="11" ref="BG19:BG57">BC19</f>
        <v>11.25</v>
      </c>
      <c r="BH19" s="294">
        <v>6.57</v>
      </c>
      <c r="BI19" s="295">
        <v>0</v>
      </c>
      <c r="BJ19" s="295">
        <v>0</v>
      </c>
      <c r="BK19" s="295">
        <v>0</v>
      </c>
      <c r="BL19" s="296">
        <v>6.57</v>
      </c>
      <c r="BM19" s="73">
        <f>BM23</f>
        <v>14.11</v>
      </c>
      <c r="BN19" s="65">
        <v>0</v>
      </c>
      <c r="BO19" s="65">
        <v>0</v>
      </c>
      <c r="BP19" s="65">
        <v>0</v>
      </c>
      <c r="BQ19" s="76">
        <f aca="true" t="shared" si="12" ref="BQ19:BQ57">BM19</f>
        <v>14.11</v>
      </c>
      <c r="BR19" s="73">
        <f>BR23</f>
        <v>7.92</v>
      </c>
      <c r="BS19" s="65">
        <v>0</v>
      </c>
      <c r="BT19" s="65">
        <v>0</v>
      </c>
      <c r="BU19" s="65">
        <v>0</v>
      </c>
      <c r="BV19" s="76">
        <f aca="true" t="shared" si="13" ref="BV19:BV57">BR19</f>
        <v>7.92</v>
      </c>
      <c r="BW19" s="78">
        <f>Y19+AI19+AS19+BC19+BM19</f>
        <v>45.760000000000005</v>
      </c>
      <c r="BX19" s="65">
        <v>0</v>
      </c>
      <c r="BY19" s="65">
        <v>0</v>
      </c>
      <c r="BZ19" s="65">
        <v>0</v>
      </c>
      <c r="CA19" s="65">
        <f aca="true" t="shared" si="14" ref="CA19:CA59">BW19</f>
        <v>45.760000000000005</v>
      </c>
      <c r="CB19" s="78">
        <f>AD19+AN19+AX19+BH19+BR19</f>
        <v>26.800000000000004</v>
      </c>
      <c r="CC19" s="65">
        <v>0</v>
      </c>
      <c r="CD19" s="65">
        <v>0</v>
      </c>
      <c r="CE19" s="65">
        <v>0</v>
      </c>
      <c r="CF19" s="65">
        <f aca="true" t="shared" si="15" ref="CF19:CF59">CB19</f>
        <v>26.800000000000004</v>
      </c>
      <c r="CG19" s="65"/>
      <c r="CH19" s="65"/>
      <c r="CI19" s="65"/>
      <c r="CJ19" s="65"/>
      <c r="CK19" s="65"/>
      <c r="CL19" s="65"/>
      <c r="CM19" s="65"/>
      <c r="CN19" s="65"/>
      <c r="CO19" s="65"/>
      <c r="CP19" s="65"/>
      <c r="CQ19" s="65"/>
      <c r="CR19" s="65"/>
      <c r="CS19" s="65"/>
      <c r="CT19" s="65"/>
      <c r="CU19" s="65"/>
      <c r="CV19" s="65"/>
      <c r="CW19" s="65"/>
      <c r="CX19" s="65"/>
      <c r="CY19" s="65"/>
      <c r="CZ19" s="65"/>
    </row>
    <row r="20" spans="1:104" ht="31.5">
      <c r="A20" s="79" t="s">
        <v>97</v>
      </c>
      <c r="B20" s="33" t="s">
        <v>98</v>
      </c>
      <c r="C20" s="63" t="s">
        <v>93</v>
      </c>
      <c r="D20" s="68" t="s">
        <v>268</v>
      </c>
      <c r="E20" s="68" t="s">
        <v>269</v>
      </c>
      <c r="F20" s="63" t="s">
        <v>272</v>
      </c>
      <c r="G20" s="63" t="s">
        <v>272</v>
      </c>
      <c r="H20" s="69">
        <f t="shared" si="0"/>
        <v>10.238999999999999</v>
      </c>
      <c r="I20" s="70">
        <f>I51</f>
        <v>10.238999999999999</v>
      </c>
      <c r="J20" s="68" t="s">
        <v>271</v>
      </c>
      <c r="K20" s="69">
        <f t="shared" si="1"/>
        <v>11.522000000000002</v>
      </c>
      <c r="L20" s="69">
        <f>L51</f>
        <v>11.522000000000002</v>
      </c>
      <c r="M20" s="71" t="s">
        <v>94</v>
      </c>
      <c r="N20" s="72" t="s">
        <v>94</v>
      </c>
      <c r="O20" s="69">
        <f t="shared" si="2"/>
        <v>10.238999999999999</v>
      </c>
      <c r="P20" s="69">
        <f t="shared" si="3"/>
        <v>10.238999999999999</v>
      </c>
      <c r="Q20" s="69">
        <v>10.69</v>
      </c>
      <c r="R20" s="69">
        <v>11.52</v>
      </c>
      <c r="S20" s="69">
        <v>12.03</v>
      </c>
      <c r="T20" s="287">
        <v>10.69</v>
      </c>
      <c r="U20" s="287">
        <v>12.03</v>
      </c>
      <c r="V20" s="287">
        <v>10.69</v>
      </c>
      <c r="W20" s="293">
        <v>6.64</v>
      </c>
      <c r="X20" s="293">
        <v>7.98</v>
      </c>
      <c r="Y20" s="73">
        <f>Y51</f>
        <v>4.05</v>
      </c>
      <c r="Z20" s="74">
        <v>0</v>
      </c>
      <c r="AA20" s="74">
        <v>0</v>
      </c>
      <c r="AB20" s="74">
        <v>0</v>
      </c>
      <c r="AC20" s="75">
        <f t="shared" si="4"/>
        <v>4.05</v>
      </c>
      <c r="AD20" s="75">
        <f t="shared" si="5"/>
        <v>4.05</v>
      </c>
      <c r="AE20" s="74">
        <v>0</v>
      </c>
      <c r="AF20" s="74">
        <v>0</v>
      </c>
      <c r="AG20" s="74">
        <v>0</v>
      </c>
      <c r="AH20" s="75">
        <f t="shared" si="6"/>
        <v>4.05</v>
      </c>
      <c r="AI20" s="294">
        <f>AI51</f>
        <v>1.67</v>
      </c>
      <c r="AJ20" s="295">
        <v>0</v>
      </c>
      <c r="AK20" s="295">
        <v>0</v>
      </c>
      <c r="AL20" s="295">
        <v>0</v>
      </c>
      <c r="AM20" s="296">
        <f t="shared" si="7"/>
        <v>1.67</v>
      </c>
      <c r="AN20" s="294">
        <f>AN51</f>
        <v>2.17</v>
      </c>
      <c r="AO20" s="295">
        <v>0</v>
      </c>
      <c r="AP20" s="295">
        <v>0</v>
      </c>
      <c r="AQ20" s="295">
        <v>0</v>
      </c>
      <c r="AR20" s="296">
        <f t="shared" si="8"/>
        <v>2.17</v>
      </c>
      <c r="AS20" s="73">
        <f>AS51</f>
        <v>3.8600000000000003</v>
      </c>
      <c r="AT20" s="65">
        <v>0</v>
      </c>
      <c r="AU20" s="65">
        <v>0</v>
      </c>
      <c r="AV20" s="65">
        <v>0</v>
      </c>
      <c r="AW20" s="76">
        <f t="shared" si="9"/>
        <v>3.8600000000000003</v>
      </c>
      <c r="AX20" s="73">
        <f>AX51</f>
        <v>4.36</v>
      </c>
      <c r="AY20" s="65">
        <v>0</v>
      </c>
      <c r="AZ20" s="65">
        <v>0</v>
      </c>
      <c r="BA20" s="65">
        <v>0</v>
      </c>
      <c r="BB20" s="76">
        <f t="shared" si="10"/>
        <v>4.36</v>
      </c>
      <c r="BC20" s="294">
        <f>BC51</f>
        <v>1.11</v>
      </c>
      <c r="BD20" s="295">
        <v>0</v>
      </c>
      <c r="BE20" s="295">
        <v>0</v>
      </c>
      <c r="BF20" s="295">
        <v>0</v>
      </c>
      <c r="BG20" s="296">
        <f t="shared" si="11"/>
        <v>1.11</v>
      </c>
      <c r="BH20" s="294">
        <f>BH51</f>
        <v>1.45</v>
      </c>
      <c r="BI20" s="295">
        <v>0</v>
      </c>
      <c r="BJ20" s="295">
        <v>0</v>
      </c>
      <c r="BK20" s="295">
        <v>0</v>
      </c>
      <c r="BL20" s="296">
        <f aca="true" t="shared" si="16" ref="BL20:BL57">BH20</f>
        <v>1.45</v>
      </c>
      <c r="BM20" s="73">
        <v>0</v>
      </c>
      <c r="BN20" s="65">
        <v>0</v>
      </c>
      <c r="BO20" s="65">
        <v>0</v>
      </c>
      <c r="BP20" s="65">
        <v>0</v>
      </c>
      <c r="BQ20" s="76">
        <f t="shared" si="12"/>
        <v>0</v>
      </c>
      <c r="BR20" s="73">
        <f aca="true" t="shared" si="17" ref="BR20:BR57">BM20</f>
        <v>0</v>
      </c>
      <c r="BS20" s="65">
        <v>0</v>
      </c>
      <c r="BT20" s="65">
        <v>0</v>
      </c>
      <c r="BU20" s="65">
        <v>0</v>
      </c>
      <c r="BV20" s="76">
        <f t="shared" si="13"/>
        <v>0</v>
      </c>
      <c r="BW20" s="78">
        <f>Y20+AI20+AS20+BC20+BM20</f>
        <v>10.69</v>
      </c>
      <c r="BX20" s="65">
        <v>0</v>
      </c>
      <c r="BY20" s="65">
        <v>0</v>
      </c>
      <c r="BZ20" s="65">
        <v>0</v>
      </c>
      <c r="CA20" s="65">
        <f t="shared" si="14"/>
        <v>10.69</v>
      </c>
      <c r="CB20" s="78">
        <f>AD20+AN20+AX20+BH20+BR20</f>
        <v>12.03</v>
      </c>
      <c r="CC20" s="65">
        <v>0</v>
      </c>
      <c r="CD20" s="65">
        <v>0</v>
      </c>
      <c r="CE20" s="65">
        <v>0</v>
      </c>
      <c r="CF20" s="65">
        <f t="shared" si="15"/>
        <v>12.03</v>
      </c>
      <c r="CG20" s="65"/>
      <c r="CH20" s="65"/>
      <c r="CI20" s="65"/>
      <c r="CJ20" s="65"/>
      <c r="CK20" s="65"/>
      <c r="CL20" s="65"/>
      <c r="CM20" s="65"/>
      <c r="CN20" s="65"/>
      <c r="CO20" s="65"/>
      <c r="CP20" s="65"/>
      <c r="CQ20" s="65"/>
      <c r="CR20" s="65"/>
      <c r="CS20" s="65"/>
      <c r="CT20" s="65"/>
      <c r="CU20" s="65"/>
      <c r="CV20" s="65"/>
      <c r="CW20" s="65"/>
      <c r="CX20" s="65"/>
      <c r="CY20" s="65"/>
      <c r="CZ20" s="65"/>
    </row>
    <row r="21" spans="1:104" ht="31.5">
      <c r="A21" s="79" t="s">
        <v>99</v>
      </c>
      <c r="B21" s="33" t="s">
        <v>100</v>
      </c>
      <c r="C21" s="63" t="s">
        <v>93</v>
      </c>
      <c r="D21" s="68" t="s">
        <v>268</v>
      </c>
      <c r="E21" s="68" t="s">
        <v>269</v>
      </c>
      <c r="F21" s="63" t="s">
        <v>269</v>
      </c>
      <c r="G21" s="63" t="s">
        <v>269</v>
      </c>
      <c r="H21" s="69">
        <f t="shared" si="0"/>
        <v>2.99</v>
      </c>
      <c r="I21" s="70">
        <f>I58</f>
        <v>2.99</v>
      </c>
      <c r="J21" s="68" t="s">
        <v>271</v>
      </c>
      <c r="K21" s="69">
        <v>2.99</v>
      </c>
      <c r="L21" s="69">
        <v>2.99</v>
      </c>
      <c r="M21" s="71"/>
      <c r="N21" s="72"/>
      <c r="O21" s="69">
        <v>2.99</v>
      </c>
      <c r="P21" s="69">
        <v>2.99</v>
      </c>
      <c r="Q21" s="69">
        <v>3.14</v>
      </c>
      <c r="R21" s="69">
        <v>2.99</v>
      </c>
      <c r="S21" s="80">
        <v>3.14</v>
      </c>
      <c r="T21" s="287">
        <v>3.14</v>
      </c>
      <c r="U21" s="287">
        <v>3.14</v>
      </c>
      <c r="V21" s="338">
        <v>3.14</v>
      </c>
      <c r="W21" s="293"/>
      <c r="X21" s="293"/>
      <c r="Y21" s="93">
        <v>3.14</v>
      </c>
      <c r="Z21" s="92"/>
      <c r="AA21" s="92"/>
      <c r="AB21" s="92"/>
      <c r="AC21" s="94">
        <v>3.14</v>
      </c>
      <c r="AD21" s="94">
        <v>3.14</v>
      </c>
      <c r="AE21" s="74"/>
      <c r="AF21" s="74"/>
      <c r="AG21" s="74"/>
      <c r="AH21" s="75">
        <v>3.14</v>
      </c>
      <c r="AI21" s="294"/>
      <c r="AJ21" s="295"/>
      <c r="AK21" s="295"/>
      <c r="AL21" s="295"/>
      <c r="AM21" s="296"/>
      <c r="AN21" s="294"/>
      <c r="AO21" s="295"/>
      <c r="AP21" s="295"/>
      <c r="AQ21" s="295"/>
      <c r="AR21" s="296"/>
      <c r="AS21" s="73"/>
      <c r="AT21" s="65"/>
      <c r="AU21" s="65"/>
      <c r="AV21" s="65"/>
      <c r="AW21" s="76"/>
      <c r="AX21" s="73"/>
      <c r="AY21" s="65"/>
      <c r="AZ21" s="65"/>
      <c r="BA21" s="65"/>
      <c r="BB21" s="76"/>
      <c r="BC21" s="294"/>
      <c r="BD21" s="295"/>
      <c r="BE21" s="295"/>
      <c r="BF21" s="295"/>
      <c r="BG21" s="296"/>
      <c r="BH21" s="294"/>
      <c r="BI21" s="295"/>
      <c r="BJ21" s="295"/>
      <c r="BK21" s="295"/>
      <c r="BL21" s="296"/>
      <c r="BM21" s="73"/>
      <c r="BN21" s="65"/>
      <c r="BO21" s="65"/>
      <c r="BP21" s="65"/>
      <c r="BQ21" s="76"/>
      <c r="BR21" s="73"/>
      <c r="BS21" s="65"/>
      <c r="BT21" s="65"/>
      <c r="BU21" s="65"/>
      <c r="BV21" s="76"/>
      <c r="BW21" s="78">
        <v>3.14</v>
      </c>
      <c r="BX21" s="65"/>
      <c r="BY21" s="65"/>
      <c r="BZ21" s="65"/>
      <c r="CA21" s="65">
        <v>3.14</v>
      </c>
      <c r="CB21" s="81">
        <v>3.14</v>
      </c>
      <c r="CC21" s="82"/>
      <c r="CD21" s="82"/>
      <c r="CE21" s="82"/>
      <c r="CF21" s="82">
        <v>3.14</v>
      </c>
      <c r="CG21" s="65"/>
      <c r="CH21" s="65"/>
      <c r="CI21" s="65"/>
      <c r="CJ21" s="65"/>
      <c r="CK21" s="65"/>
      <c r="CL21" s="65"/>
      <c r="CM21" s="65"/>
      <c r="CN21" s="65"/>
      <c r="CO21" s="65"/>
      <c r="CP21" s="65"/>
      <c r="CQ21" s="65"/>
      <c r="CR21" s="65"/>
      <c r="CS21" s="65"/>
      <c r="CT21" s="65"/>
      <c r="CU21" s="65"/>
      <c r="CV21" s="65"/>
      <c r="CW21" s="65"/>
      <c r="CX21" s="65"/>
      <c r="CY21" s="65"/>
      <c r="CZ21" s="65"/>
    </row>
    <row r="22" spans="1:104" ht="15.75">
      <c r="A22" s="79">
        <v>1</v>
      </c>
      <c r="B22" s="33" t="s">
        <v>101</v>
      </c>
      <c r="C22" s="63" t="s">
        <v>93</v>
      </c>
      <c r="D22" s="68" t="s">
        <v>268</v>
      </c>
      <c r="E22" s="68" t="s">
        <v>269</v>
      </c>
      <c r="F22" s="63" t="s">
        <v>270</v>
      </c>
      <c r="G22" s="63" t="s">
        <v>270</v>
      </c>
      <c r="H22" s="69">
        <f t="shared" si="0"/>
        <v>0</v>
      </c>
      <c r="I22" s="70">
        <v>0</v>
      </c>
      <c r="J22" s="71" t="s">
        <v>94</v>
      </c>
      <c r="K22" s="69">
        <f t="shared" si="1"/>
        <v>0</v>
      </c>
      <c r="L22" s="69">
        <f>I22</f>
        <v>0</v>
      </c>
      <c r="M22" s="71" t="s">
        <v>94</v>
      </c>
      <c r="N22" s="72" t="s">
        <v>94</v>
      </c>
      <c r="O22" s="69">
        <v>57.22</v>
      </c>
      <c r="P22" s="69">
        <v>57.22</v>
      </c>
      <c r="Q22" s="69">
        <v>59.6</v>
      </c>
      <c r="R22" s="69">
        <v>40.25</v>
      </c>
      <c r="S22" s="69">
        <v>41.97</v>
      </c>
      <c r="T22" s="287">
        <v>59.63</v>
      </c>
      <c r="U22" s="287">
        <v>41.97</v>
      </c>
      <c r="V22" s="287">
        <v>59.63</v>
      </c>
      <c r="W22" s="293">
        <f>V22</f>
        <v>59.63</v>
      </c>
      <c r="X22" s="293">
        <f>W22</f>
        <v>59.63</v>
      </c>
      <c r="Y22" s="73">
        <v>11.38</v>
      </c>
      <c r="Z22" s="74">
        <v>0</v>
      </c>
      <c r="AA22" s="74">
        <v>0</v>
      </c>
      <c r="AB22" s="74">
        <v>0</v>
      </c>
      <c r="AC22" s="75">
        <f t="shared" si="4"/>
        <v>11.38</v>
      </c>
      <c r="AD22" s="75">
        <f t="shared" si="5"/>
        <v>11.38</v>
      </c>
      <c r="AE22" s="74">
        <v>0</v>
      </c>
      <c r="AF22" s="74">
        <v>0</v>
      </c>
      <c r="AG22" s="74">
        <v>0</v>
      </c>
      <c r="AH22" s="75">
        <f t="shared" si="6"/>
        <v>11.38</v>
      </c>
      <c r="AI22" s="294">
        <v>10.49</v>
      </c>
      <c r="AJ22" s="295">
        <v>0</v>
      </c>
      <c r="AK22" s="295">
        <v>0</v>
      </c>
      <c r="AL22" s="295">
        <v>0</v>
      </c>
      <c r="AM22" s="296">
        <f t="shared" si="7"/>
        <v>10.49</v>
      </c>
      <c r="AN22" s="294">
        <v>7.34</v>
      </c>
      <c r="AO22" s="295">
        <v>0</v>
      </c>
      <c r="AP22" s="295">
        <v>0</v>
      </c>
      <c r="AQ22" s="295">
        <v>0</v>
      </c>
      <c r="AR22" s="296">
        <f t="shared" si="8"/>
        <v>7.34</v>
      </c>
      <c r="AS22" s="73">
        <v>11.23</v>
      </c>
      <c r="AT22" s="65">
        <v>0</v>
      </c>
      <c r="AU22" s="65">
        <v>0</v>
      </c>
      <c r="AV22" s="65">
        <v>0</v>
      </c>
      <c r="AW22" s="76">
        <f t="shared" si="9"/>
        <v>11.23</v>
      </c>
      <c r="AX22" s="73">
        <v>7.3</v>
      </c>
      <c r="AY22" s="65">
        <v>0</v>
      </c>
      <c r="AZ22" s="65">
        <v>0</v>
      </c>
      <c r="BA22" s="65">
        <v>0</v>
      </c>
      <c r="BB22" s="76">
        <f t="shared" si="10"/>
        <v>7.3</v>
      </c>
      <c r="BC22" s="294">
        <v>12.36</v>
      </c>
      <c r="BD22" s="295">
        <v>0</v>
      </c>
      <c r="BE22" s="295">
        <v>0</v>
      </c>
      <c r="BF22" s="295">
        <v>0</v>
      </c>
      <c r="BG22" s="296">
        <v>12.36</v>
      </c>
      <c r="BH22" s="294">
        <v>8.02</v>
      </c>
      <c r="BI22" s="295">
        <v>0</v>
      </c>
      <c r="BJ22" s="295">
        <v>0</v>
      </c>
      <c r="BK22" s="295">
        <v>0</v>
      </c>
      <c r="BL22" s="296">
        <v>8.02</v>
      </c>
      <c r="BM22" s="73">
        <v>14.11</v>
      </c>
      <c r="BN22" s="65">
        <v>0</v>
      </c>
      <c r="BO22" s="65">
        <v>0</v>
      </c>
      <c r="BP22" s="65">
        <v>0</v>
      </c>
      <c r="BQ22" s="76">
        <v>14.11</v>
      </c>
      <c r="BR22" s="73">
        <v>7.64</v>
      </c>
      <c r="BS22" s="65">
        <v>0</v>
      </c>
      <c r="BT22" s="65">
        <v>0</v>
      </c>
      <c r="BU22" s="65">
        <v>0</v>
      </c>
      <c r="BV22" s="76">
        <f t="shared" si="13"/>
        <v>7.64</v>
      </c>
      <c r="BW22" s="78">
        <v>59.59</v>
      </c>
      <c r="BX22" s="65">
        <v>0</v>
      </c>
      <c r="BY22" s="65">
        <v>0</v>
      </c>
      <c r="BZ22" s="65">
        <v>0</v>
      </c>
      <c r="CA22" s="65">
        <f t="shared" si="14"/>
        <v>59.59</v>
      </c>
      <c r="CB22" s="78">
        <v>41.97</v>
      </c>
      <c r="CC22" s="65">
        <v>0</v>
      </c>
      <c r="CD22" s="65">
        <v>0</v>
      </c>
      <c r="CE22" s="65">
        <v>0</v>
      </c>
      <c r="CF22" s="65">
        <f t="shared" si="15"/>
        <v>41.97</v>
      </c>
      <c r="CG22" s="65"/>
      <c r="CH22" s="65"/>
      <c r="CI22" s="65"/>
      <c r="CJ22" s="65"/>
      <c r="CK22" s="65"/>
      <c r="CL22" s="65"/>
      <c r="CM22" s="65"/>
      <c r="CN22" s="65"/>
      <c r="CO22" s="65"/>
      <c r="CP22" s="65"/>
      <c r="CQ22" s="65"/>
      <c r="CR22" s="65"/>
      <c r="CS22" s="65"/>
      <c r="CT22" s="65"/>
      <c r="CU22" s="65"/>
      <c r="CV22" s="65"/>
      <c r="CW22" s="65"/>
      <c r="CX22" s="65"/>
      <c r="CY22" s="65"/>
      <c r="CZ22" s="65"/>
    </row>
    <row r="23" spans="1:104" ht="47.25">
      <c r="A23" s="32" t="s">
        <v>102</v>
      </c>
      <c r="B23" s="33" t="s">
        <v>103</v>
      </c>
      <c r="C23" s="63" t="s">
        <v>93</v>
      </c>
      <c r="D23" s="68" t="s">
        <v>268</v>
      </c>
      <c r="E23" s="68" t="s">
        <v>269</v>
      </c>
      <c r="F23" s="63" t="s">
        <v>270</v>
      </c>
      <c r="G23" s="63" t="s">
        <v>270</v>
      </c>
      <c r="H23" s="69">
        <f t="shared" si="0"/>
        <v>43.989999999999995</v>
      </c>
      <c r="I23" s="70">
        <f>I24</f>
        <v>43.989999999999995</v>
      </c>
      <c r="J23" s="71" t="s">
        <v>94</v>
      </c>
      <c r="K23" s="69">
        <f t="shared" si="1"/>
        <v>25.739000000000004</v>
      </c>
      <c r="L23" s="69">
        <f>L24</f>
        <v>25.739000000000004</v>
      </c>
      <c r="M23" s="71" t="s">
        <v>94</v>
      </c>
      <c r="N23" s="72" t="s">
        <v>94</v>
      </c>
      <c r="O23" s="69">
        <f t="shared" si="2"/>
        <v>43.989999999999995</v>
      </c>
      <c r="P23" s="69">
        <f t="shared" si="3"/>
        <v>43.989999999999995</v>
      </c>
      <c r="Q23" s="69">
        <v>45.76</v>
      </c>
      <c r="R23" s="69">
        <f>R24</f>
        <v>25.735000000000003</v>
      </c>
      <c r="S23" s="69">
        <v>26.8</v>
      </c>
      <c r="T23" s="287">
        <v>45.76</v>
      </c>
      <c r="U23" s="287">
        <v>26.8</v>
      </c>
      <c r="V23" s="287">
        <v>45.76</v>
      </c>
      <c r="W23" s="293">
        <f>SUM(W26:W50)</f>
        <v>41.55</v>
      </c>
      <c r="X23" s="293">
        <f>X26+X27+X28+X29+X30+X31+X32+X33+X34+X35+X36+X37+X38+X39+X40+X41+X42+X43+X44+X45+X46+X47+X48+X49+X50</f>
        <v>22.59</v>
      </c>
      <c r="Y23" s="73">
        <f>Y26+Y27</f>
        <v>4.21</v>
      </c>
      <c r="Z23" s="74">
        <v>0</v>
      </c>
      <c r="AA23" s="74">
        <v>0</v>
      </c>
      <c r="AB23" s="74">
        <v>0</v>
      </c>
      <c r="AC23" s="75">
        <f t="shared" si="4"/>
        <v>4.21</v>
      </c>
      <c r="AD23" s="75">
        <f t="shared" si="5"/>
        <v>4.21</v>
      </c>
      <c r="AE23" s="74">
        <v>0</v>
      </c>
      <c r="AF23" s="74">
        <v>0</v>
      </c>
      <c r="AG23" s="74">
        <v>0</v>
      </c>
      <c r="AH23" s="75">
        <f t="shared" si="6"/>
        <v>4.21</v>
      </c>
      <c r="AI23" s="294">
        <f>AI28+AI29+AI30</f>
        <v>8.82</v>
      </c>
      <c r="AJ23" s="295">
        <v>0</v>
      </c>
      <c r="AK23" s="295">
        <v>0</v>
      </c>
      <c r="AL23" s="295">
        <v>0</v>
      </c>
      <c r="AM23" s="296">
        <f t="shared" si="7"/>
        <v>8.82</v>
      </c>
      <c r="AN23" s="294">
        <f>AN28+AN29</f>
        <v>5.16</v>
      </c>
      <c r="AO23" s="295">
        <v>0</v>
      </c>
      <c r="AP23" s="295">
        <v>0</v>
      </c>
      <c r="AQ23" s="295">
        <v>0</v>
      </c>
      <c r="AR23" s="296">
        <f t="shared" si="8"/>
        <v>5.16</v>
      </c>
      <c r="AS23" s="73">
        <f>AS31+AS32+AS33+AS34</f>
        <v>7.37</v>
      </c>
      <c r="AT23" s="65">
        <v>0</v>
      </c>
      <c r="AU23" s="65">
        <v>0</v>
      </c>
      <c r="AV23" s="65">
        <v>0</v>
      </c>
      <c r="AW23" s="76">
        <f t="shared" si="9"/>
        <v>7.37</v>
      </c>
      <c r="AX23" s="73">
        <f>AX31</f>
        <v>2.94</v>
      </c>
      <c r="AY23" s="65">
        <v>0</v>
      </c>
      <c r="AZ23" s="65">
        <v>0</v>
      </c>
      <c r="BA23" s="65">
        <v>0</v>
      </c>
      <c r="BB23" s="76">
        <f t="shared" si="10"/>
        <v>2.94</v>
      </c>
      <c r="BC23" s="294">
        <f>BC35+BC36+BC37+BC38+BC39+BC40+BC41</f>
        <v>11.25</v>
      </c>
      <c r="BD23" s="295">
        <v>0</v>
      </c>
      <c r="BE23" s="295">
        <v>0</v>
      </c>
      <c r="BF23" s="295">
        <v>0</v>
      </c>
      <c r="BG23" s="296">
        <f t="shared" si="11"/>
        <v>11.25</v>
      </c>
      <c r="BH23" s="294">
        <v>6.57</v>
      </c>
      <c r="BI23" s="295">
        <v>0</v>
      </c>
      <c r="BJ23" s="295">
        <v>0</v>
      </c>
      <c r="BK23" s="295">
        <v>0</v>
      </c>
      <c r="BL23" s="296">
        <v>6.57</v>
      </c>
      <c r="BM23" s="73">
        <f>BM44+BM45+BM42+BM50+BM43+BM46+BM47+BM48+BM49</f>
        <v>14.11</v>
      </c>
      <c r="BN23" s="65">
        <v>0</v>
      </c>
      <c r="BO23" s="65">
        <v>0</v>
      </c>
      <c r="BP23" s="65">
        <v>0</v>
      </c>
      <c r="BQ23" s="76">
        <f t="shared" si="12"/>
        <v>14.11</v>
      </c>
      <c r="BR23" s="73">
        <f>BR32+BR42+BR43+BR44+BR45</f>
        <v>7.92</v>
      </c>
      <c r="BS23" s="65">
        <v>0</v>
      </c>
      <c r="BT23" s="65">
        <v>0</v>
      </c>
      <c r="BU23" s="65">
        <v>0</v>
      </c>
      <c r="BV23" s="76">
        <f t="shared" si="13"/>
        <v>7.92</v>
      </c>
      <c r="BW23" s="78">
        <f>BW19</f>
        <v>45.760000000000005</v>
      </c>
      <c r="BX23" s="65">
        <v>0</v>
      </c>
      <c r="BY23" s="65">
        <v>0</v>
      </c>
      <c r="BZ23" s="65">
        <v>0</v>
      </c>
      <c r="CA23" s="65">
        <f t="shared" si="14"/>
        <v>45.760000000000005</v>
      </c>
      <c r="CB23" s="78">
        <f>CB19</f>
        <v>26.800000000000004</v>
      </c>
      <c r="CC23" s="65">
        <v>0</v>
      </c>
      <c r="CD23" s="65">
        <v>0</v>
      </c>
      <c r="CE23" s="65">
        <v>0</v>
      </c>
      <c r="CF23" s="65">
        <f t="shared" si="15"/>
        <v>26.800000000000004</v>
      </c>
      <c r="CG23" s="65"/>
      <c r="CH23" s="65"/>
      <c r="CI23" s="65"/>
      <c r="CJ23" s="65"/>
      <c r="CK23" s="65"/>
      <c r="CL23" s="65"/>
      <c r="CM23" s="65"/>
      <c r="CN23" s="65"/>
      <c r="CO23" s="65"/>
      <c r="CP23" s="65"/>
      <c r="CQ23" s="65"/>
      <c r="CR23" s="65"/>
      <c r="CS23" s="65"/>
      <c r="CT23" s="65"/>
      <c r="CU23" s="65"/>
      <c r="CV23" s="65"/>
      <c r="CW23" s="65"/>
      <c r="CX23" s="65"/>
      <c r="CY23" s="65"/>
      <c r="CZ23" s="68" t="s">
        <v>273</v>
      </c>
    </row>
    <row r="24" spans="1:104" ht="47.25">
      <c r="A24" s="32" t="s">
        <v>104</v>
      </c>
      <c r="B24" s="33" t="s">
        <v>105</v>
      </c>
      <c r="C24" s="63" t="s">
        <v>93</v>
      </c>
      <c r="D24" s="68" t="s">
        <v>268</v>
      </c>
      <c r="E24" s="68" t="s">
        <v>269</v>
      </c>
      <c r="F24" s="63" t="s">
        <v>270</v>
      </c>
      <c r="G24" s="63" t="s">
        <v>270</v>
      </c>
      <c r="H24" s="69">
        <f t="shared" si="0"/>
        <v>43.989999999999995</v>
      </c>
      <c r="I24" s="70">
        <f>I25</f>
        <v>43.989999999999995</v>
      </c>
      <c r="J24" s="71" t="s">
        <v>94</v>
      </c>
      <c r="K24" s="69">
        <f t="shared" si="1"/>
        <v>25.739000000000004</v>
      </c>
      <c r="L24" s="69">
        <f>L25</f>
        <v>25.739000000000004</v>
      </c>
      <c r="M24" s="71" t="s">
        <v>94</v>
      </c>
      <c r="N24" s="72" t="s">
        <v>94</v>
      </c>
      <c r="O24" s="69">
        <f t="shared" si="2"/>
        <v>43.989999999999995</v>
      </c>
      <c r="P24" s="69">
        <f t="shared" si="3"/>
        <v>43.989999999999995</v>
      </c>
      <c r="Q24" s="69">
        <v>45.76</v>
      </c>
      <c r="R24" s="69">
        <f>R25</f>
        <v>25.735000000000003</v>
      </c>
      <c r="S24" s="69">
        <v>26.8</v>
      </c>
      <c r="T24" s="287">
        <v>45.76</v>
      </c>
      <c r="U24" s="287">
        <v>26.8</v>
      </c>
      <c r="V24" s="287">
        <v>45.76</v>
      </c>
      <c r="W24" s="293">
        <f aca="true" t="shared" si="18" ref="W24:Y25">W23</f>
        <v>41.55</v>
      </c>
      <c r="X24" s="293">
        <f t="shared" si="18"/>
        <v>22.59</v>
      </c>
      <c r="Y24" s="73">
        <f t="shared" si="18"/>
        <v>4.21</v>
      </c>
      <c r="Z24" s="74">
        <v>0</v>
      </c>
      <c r="AA24" s="74">
        <v>0</v>
      </c>
      <c r="AB24" s="74">
        <v>0</v>
      </c>
      <c r="AC24" s="75">
        <f t="shared" si="4"/>
        <v>4.21</v>
      </c>
      <c r="AD24" s="75">
        <f t="shared" si="5"/>
        <v>4.21</v>
      </c>
      <c r="AE24" s="74">
        <v>0</v>
      </c>
      <c r="AF24" s="74">
        <v>0</v>
      </c>
      <c r="AG24" s="74">
        <v>0</v>
      </c>
      <c r="AH24" s="75">
        <f t="shared" si="6"/>
        <v>4.21</v>
      </c>
      <c r="AI24" s="294">
        <f>AI23</f>
        <v>8.82</v>
      </c>
      <c r="AJ24" s="295">
        <v>0</v>
      </c>
      <c r="AK24" s="295">
        <v>0</v>
      </c>
      <c r="AL24" s="295">
        <v>0</v>
      </c>
      <c r="AM24" s="296">
        <f t="shared" si="7"/>
        <v>8.82</v>
      </c>
      <c r="AN24" s="294">
        <f>AN23</f>
        <v>5.16</v>
      </c>
      <c r="AO24" s="295">
        <v>0</v>
      </c>
      <c r="AP24" s="295">
        <v>0</v>
      </c>
      <c r="AQ24" s="295">
        <v>0</v>
      </c>
      <c r="AR24" s="296">
        <f t="shared" si="8"/>
        <v>5.16</v>
      </c>
      <c r="AS24" s="73">
        <f>AS23</f>
        <v>7.37</v>
      </c>
      <c r="AT24" s="65">
        <v>0</v>
      </c>
      <c r="AU24" s="65">
        <v>0</v>
      </c>
      <c r="AV24" s="65">
        <v>0</v>
      </c>
      <c r="AW24" s="76">
        <f t="shared" si="9"/>
        <v>7.37</v>
      </c>
      <c r="AX24" s="73">
        <f>AX23</f>
        <v>2.94</v>
      </c>
      <c r="AY24" s="65">
        <v>0</v>
      </c>
      <c r="AZ24" s="65">
        <v>0</v>
      </c>
      <c r="BA24" s="65">
        <v>0</v>
      </c>
      <c r="BB24" s="76">
        <f t="shared" si="10"/>
        <v>2.94</v>
      </c>
      <c r="BC24" s="294">
        <f>BC23</f>
        <v>11.25</v>
      </c>
      <c r="BD24" s="295">
        <v>0</v>
      </c>
      <c r="BE24" s="295">
        <v>0</v>
      </c>
      <c r="BF24" s="295">
        <v>0</v>
      </c>
      <c r="BG24" s="296">
        <f t="shared" si="11"/>
        <v>11.25</v>
      </c>
      <c r="BH24" s="294">
        <v>6.57</v>
      </c>
      <c r="BI24" s="295">
        <v>0</v>
      </c>
      <c r="BJ24" s="295">
        <v>0</v>
      </c>
      <c r="BK24" s="295">
        <v>0</v>
      </c>
      <c r="BL24" s="296">
        <v>6.57</v>
      </c>
      <c r="BM24" s="73">
        <f>BM23</f>
        <v>14.11</v>
      </c>
      <c r="BN24" s="65">
        <v>0</v>
      </c>
      <c r="BO24" s="65">
        <v>0</v>
      </c>
      <c r="BP24" s="65">
        <v>0</v>
      </c>
      <c r="BQ24" s="76">
        <f t="shared" si="12"/>
        <v>14.11</v>
      </c>
      <c r="BR24" s="73">
        <f>BR23</f>
        <v>7.92</v>
      </c>
      <c r="BS24" s="65">
        <v>0</v>
      </c>
      <c r="BT24" s="65">
        <v>0</v>
      </c>
      <c r="BU24" s="65">
        <v>0</v>
      </c>
      <c r="BV24" s="76">
        <f t="shared" si="13"/>
        <v>7.92</v>
      </c>
      <c r="BW24" s="78">
        <f>BW23</f>
        <v>45.760000000000005</v>
      </c>
      <c r="BX24" s="65">
        <v>0</v>
      </c>
      <c r="BY24" s="65">
        <v>0</v>
      </c>
      <c r="BZ24" s="65">
        <v>0</v>
      </c>
      <c r="CA24" s="65">
        <f t="shared" si="14"/>
        <v>45.760000000000005</v>
      </c>
      <c r="CB24" s="78">
        <f>CB23</f>
        <v>26.800000000000004</v>
      </c>
      <c r="CC24" s="65">
        <v>0</v>
      </c>
      <c r="CD24" s="65">
        <v>0</v>
      </c>
      <c r="CE24" s="65">
        <v>0</v>
      </c>
      <c r="CF24" s="65">
        <f t="shared" si="15"/>
        <v>26.800000000000004</v>
      </c>
      <c r="CG24" s="65"/>
      <c r="CH24" s="65"/>
      <c r="CI24" s="65"/>
      <c r="CJ24" s="65"/>
      <c r="CK24" s="65"/>
      <c r="CL24" s="65"/>
      <c r="CM24" s="65"/>
      <c r="CN24" s="65"/>
      <c r="CO24" s="65"/>
      <c r="CP24" s="65"/>
      <c r="CQ24" s="65"/>
      <c r="CR24" s="65"/>
      <c r="CS24" s="65"/>
      <c r="CT24" s="65"/>
      <c r="CU24" s="65"/>
      <c r="CV24" s="65"/>
      <c r="CW24" s="65"/>
      <c r="CX24" s="65"/>
      <c r="CY24" s="65"/>
      <c r="CZ24" s="68" t="s">
        <v>273</v>
      </c>
    </row>
    <row r="25" spans="1:104" ht="47.25">
      <c r="A25" s="32" t="s">
        <v>106</v>
      </c>
      <c r="B25" s="33" t="s">
        <v>107</v>
      </c>
      <c r="C25" s="63" t="s">
        <v>93</v>
      </c>
      <c r="D25" s="68" t="s">
        <v>268</v>
      </c>
      <c r="E25" s="68" t="s">
        <v>269</v>
      </c>
      <c r="F25" s="63" t="s">
        <v>270</v>
      </c>
      <c r="G25" s="63" t="s">
        <v>270</v>
      </c>
      <c r="H25" s="69">
        <f t="shared" si="0"/>
        <v>43.989999999999995</v>
      </c>
      <c r="I25" s="70">
        <f>I26+I27+I28+I29+I30+I31+I32+I33+I34+I35+I36+I37+I38+I39+I40+I41+I42+I43+I44+I45+I46+I47+I48+I49+I50</f>
        <v>43.989999999999995</v>
      </c>
      <c r="J25" s="71" t="s">
        <v>94</v>
      </c>
      <c r="K25" s="69">
        <f t="shared" si="1"/>
        <v>25.739000000000004</v>
      </c>
      <c r="L25" s="69">
        <f>L26+L27+L28+L29+L30+L31+L32+L33+L34+L35+L36+L37+L38+L39+L40+L41+L42+L43+L44+L45+L46+L47+L48+L49+L50</f>
        <v>25.739000000000004</v>
      </c>
      <c r="M25" s="71" t="s">
        <v>94</v>
      </c>
      <c r="N25" s="72" t="s">
        <v>94</v>
      </c>
      <c r="O25" s="69">
        <f t="shared" si="2"/>
        <v>43.989999999999995</v>
      </c>
      <c r="P25" s="69">
        <f t="shared" si="3"/>
        <v>43.989999999999995</v>
      </c>
      <c r="Q25" s="69">
        <v>45.76</v>
      </c>
      <c r="R25" s="69">
        <f>R26+R27+R28+R29+R30+R31+R32+R33+R34+R35+R36+R37+R38+R39+R40+R41+R42+R43+R44+R45+R46+R47+R48+R49+R50</f>
        <v>25.735000000000003</v>
      </c>
      <c r="S25" s="69">
        <v>26.8</v>
      </c>
      <c r="T25" s="287">
        <f>T26+T27+T28+T29+T30+T31+T32+T33+T34+T35+T36+T37+T38+T39+T40+T41+T42+T43+T44+T45+T46+T47+T48+T49+T50</f>
        <v>45.75999999999999</v>
      </c>
      <c r="U25" s="287">
        <f>SUM(U26:U50)</f>
        <v>26.8</v>
      </c>
      <c r="V25" s="287">
        <v>45.76</v>
      </c>
      <c r="W25" s="293">
        <f t="shared" si="18"/>
        <v>41.55</v>
      </c>
      <c r="X25" s="293">
        <f>X28+X29+X30+X31+X32+X33+X34+X35+X36+X37+X38+X39+X40+X41+X42+X43+X44+X45+X46+X47+X48+X49+X50</f>
        <v>22.59</v>
      </c>
      <c r="Y25" s="73">
        <f t="shared" si="18"/>
        <v>4.21</v>
      </c>
      <c r="Z25" s="74">
        <v>0</v>
      </c>
      <c r="AA25" s="74">
        <v>0</v>
      </c>
      <c r="AB25" s="74">
        <v>0</v>
      </c>
      <c r="AC25" s="75">
        <f t="shared" si="4"/>
        <v>4.21</v>
      </c>
      <c r="AD25" s="75">
        <f t="shared" si="5"/>
        <v>4.21</v>
      </c>
      <c r="AE25" s="74">
        <v>0</v>
      </c>
      <c r="AF25" s="74">
        <v>0</v>
      </c>
      <c r="AG25" s="74">
        <v>0</v>
      </c>
      <c r="AH25" s="75">
        <f t="shared" si="6"/>
        <v>4.21</v>
      </c>
      <c r="AI25" s="294">
        <f>AI24</f>
        <v>8.82</v>
      </c>
      <c r="AJ25" s="295">
        <v>0</v>
      </c>
      <c r="AK25" s="295">
        <v>0</v>
      </c>
      <c r="AL25" s="295">
        <v>0</v>
      </c>
      <c r="AM25" s="296">
        <f t="shared" si="7"/>
        <v>8.82</v>
      </c>
      <c r="AN25" s="294">
        <f>AN24</f>
        <v>5.16</v>
      </c>
      <c r="AO25" s="295">
        <v>0</v>
      </c>
      <c r="AP25" s="295">
        <v>0</v>
      </c>
      <c r="AQ25" s="295">
        <v>0</v>
      </c>
      <c r="AR25" s="296">
        <f t="shared" si="8"/>
        <v>5.16</v>
      </c>
      <c r="AS25" s="73">
        <f>AS24</f>
        <v>7.37</v>
      </c>
      <c r="AT25" s="65">
        <v>0</v>
      </c>
      <c r="AU25" s="65">
        <v>0</v>
      </c>
      <c r="AV25" s="65">
        <v>0</v>
      </c>
      <c r="AW25" s="76">
        <f t="shared" si="9"/>
        <v>7.37</v>
      </c>
      <c r="AX25" s="73">
        <v>2.94</v>
      </c>
      <c r="AY25" s="65">
        <v>0</v>
      </c>
      <c r="AZ25" s="65">
        <v>0</v>
      </c>
      <c r="BA25" s="65">
        <v>0</v>
      </c>
      <c r="BB25" s="76">
        <f t="shared" si="10"/>
        <v>2.94</v>
      </c>
      <c r="BC25" s="294">
        <f>BC24</f>
        <v>11.25</v>
      </c>
      <c r="BD25" s="295">
        <v>0</v>
      </c>
      <c r="BE25" s="295">
        <v>0</v>
      </c>
      <c r="BF25" s="295">
        <v>0</v>
      </c>
      <c r="BG25" s="296">
        <f t="shared" si="11"/>
        <v>11.25</v>
      </c>
      <c r="BH25" s="294">
        <v>6.57</v>
      </c>
      <c r="BI25" s="295">
        <v>0</v>
      </c>
      <c r="BJ25" s="295">
        <v>0</v>
      </c>
      <c r="BK25" s="295">
        <v>0</v>
      </c>
      <c r="BL25" s="296">
        <v>6.57</v>
      </c>
      <c r="BM25" s="73">
        <f>BM24</f>
        <v>14.11</v>
      </c>
      <c r="BN25" s="65">
        <v>0</v>
      </c>
      <c r="BO25" s="65">
        <v>0</v>
      </c>
      <c r="BP25" s="65">
        <v>0</v>
      </c>
      <c r="BQ25" s="76">
        <f t="shared" si="12"/>
        <v>14.11</v>
      </c>
      <c r="BR25" s="73">
        <f>BR23</f>
        <v>7.92</v>
      </c>
      <c r="BS25" s="65">
        <v>0</v>
      </c>
      <c r="BT25" s="65">
        <v>0</v>
      </c>
      <c r="BU25" s="65">
        <v>0</v>
      </c>
      <c r="BV25" s="76">
        <f t="shared" si="13"/>
        <v>7.92</v>
      </c>
      <c r="BW25" s="78">
        <f>BW26+BW27+BW28+BW29+BW30+BW31+BW32+BW33+BW34+BW35+BW36+BW37+BW38+BW39+BW40+BW41+BW42+BW43+BW44+BW45+BW46+BW47+BW48+BW49+BW50</f>
        <v>45.75999999999999</v>
      </c>
      <c r="BX25" s="65">
        <v>0</v>
      </c>
      <c r="BY25" s="65">
        <v>0</v>
      </c>
      <c r="BZ25" s="65">
        <v>0</v>
      </c>
      <c r="CA25" s="65">
        <f t="shared" si="14"/>
        <v>45.75999999999999</v>
      </c>
      <c r="CB25" s="78">
        <f>CB24</f>
        <v>26.800000000000004</v>
      </c>
      <c r="CC25" s="65">
        <v>0</v>
      </c>
      <c r="CD25" s="65">
        <v>0</v>
      </c>
      <c r="CE25" s="65">
        <v>0</v>
      </c>
      <c r="CF25" s="65">
        <f>CF26+CF27+CF28+CF29+CF30+CF31+CF32+CF33+CF34+CF35+CF36+CF37+CF38+CF39+CF40+CF41+CF42+CF43+CF44+CF45+CF46+CF47+CF48+CF49+CF50</f>
        <v>26.8</v>
      </c>
      <c r="CG25" s="65"/>
      <c r="CH25" s="65"/>
      <c r="CI25" s="65"/>
      <c r="CJ25" s="65"/>
      <c r="CK25" s="65"/>
      <c r="CL25" s="65"/>
      <c r="CM25" s="65"/>
      <c r="CN25" s="65"/>
      <c r="CO25" s="65"/>
      <c r="CP25" s="65"/>
      <c r="CQ25" s="65"/>
      <c r="CR25" s="65"/>
      <c r="CS25" s="65"/>
      <c r="CT25" s="65"/>
      <c r="CU25" s="65"/>
      <c r="CV25" s="65"/>
      <c r="CW25" s="65"/>
      <c r="CX25" s="65"/>
      <c r="CY25" s="65"/>
      <c r="CZ25" s="68" t="s">
        <v>274</v>
      </c>
    </row>
    <row r="26" spans="1:104" ht="47.25">
      <c r="A26" s="30" t="s">
        <v>108</v>
      </c>
      <c r="B26" s="31" t="s">
        <v>109</v>
      </c>
      <c r="C26" s="63" t="s">
        <v>93</v>
      </c>
      <c r="D26" s="68" t="s">
        <v>268</v>
      </c>
      <c r="E26" s="68" t="s">
        <v>269</v>
      </c>
      <c r="F26" s="83" t="s">
        <v>269</v>
      </c>
      <c r="G26" s="83" t="s">
        <v>269</v>
      </c>
      <c r="H26" s="69">
        <f t="shared" si="0"/>
        <v>2.092</v>
      </c>
      <c r="I26" s="84">
        <v>2.092</v>
      </c>
      <c r="J26" s="68" t="s">
        <v>271</v>
      </c>
      <c r="K26" s="69">
        <f t="shared" si="1"/>
        <v>2.092</v>
      </c>
      <c r="L26" s="70">
        <f>I26</f>
        <v>2.092</v>
      </c>
      <c r="M26" s="83" t="s">
        <v>271</v>
      </c>
      <c r="N26" s="72" t="s">
        <v>94</v>
      </c>
      <c r="O26" s="69">
        <f t="shared" si="2"/>
        <v>2.092</v>
      </c>
      <c r="P26" s="69">
        <f t="shared" si="3"/>
        <v>2.092</v>
      </c>
      <c r="Q26" s="69">
        <v>2.19</v>
      </c>
      <c r="R26" s="69">
        <f aca="true" t="shared" si="19" ref="R26:S29">P26</f>
        <v>2.092</v>
      </c>
      <c r="S26" s="69">
        <f t="shared" si="19"/>
        <v>2.19</v>
      </c>
      <c r="T26" s="287">
        <v>2.19</v>
      </c>
      <c r="U26" s="287">
        <v>2.19</v>
      </c>
      <c r="V26" s="287">
        <v>2.19</v>
      </c>
      <c r="W26" s="293">
        <v>0</v>
      </c>
      <c r="X26" s="293">
        <f>W26</f>
        <v>0</v>
      </c>
      <c r="Y26" s="73">
        <v>2.19</v>
      </c>
      <c r="Z26" s="74">
        <v>0</v>
      </c>
      <c r="AA26" s="74">
        <v>0</v>
      </c>
      <c r="AB26" s="74">
        <v>0</v>
      </c>
      <c r="AC26" s="75">
        <f t="shared" si="4"/>
        <v>2.19</v>
      </c>
      <c r="AD26" s="75">
        <f t="shared" si="5"/>
        <v>2.19</v>
      </c>
      <c r="AE26" s="74">
        <v>0</v>
      </c>
      <c r="AF26" s="74">
        <v>0</v>
      </c>
      <c r="AG26" s="74">
        <v>0</v>
      </c>
      <c r="AH26" s="75">
        <f t="shared" si="6"/>
        <v>2.19</v>
      </c>
      <c r="AI26" s="294">
        <v>0</v>
      </c>
      <c r="AJ26" s="295">
        <v>0</v>
      </c>
      <c r="AK26" s="295">
        <v>0</v>
      </c>
      <c r="AL26" s="295">
        <v>0</v>
      </c>
      <c r="AM26" s="296">
        <f t="shared" si="7"/>
        <v>0</v>
      </c>
      <c r="AN26" s="294">
        <f aca="true" t="shared" si="20" ref="AN26:AN59">AM26</f>
        <v>0</v>
      </c>
      <c r="AO26" s="295">
        <v>0</v>
      </c>
      <c r="AP26" s="295">
        <v>0</v>
      </c>
      <c r="AQ26" s="295">
        <v>0</v>
      </c>
      <c r="AR26" s="296">
        <f t="shared" si="8"/>
        <v>0</v>
      </c>
      <c r="AS26" s="73">
        <v>0</v>
      </c>
      <c r="AT26" s="65">
        <v>0</v>
      </c>
      <c r="AU26" s="65">
        <v>0</v>
      </c>
      <c r="AV26" s="65">
        <v>0</v>
      </c>
      <c r="AW26" s="76">
        <f t="shared" si="9"/>
        <v>0</v>
      </c>
      <c r="AX26" s="73">
        <f aca="true" t="shared" si="21" ref="AX26:AX59">AW26</f>
        <v>0</v>
      </c>
      <c r="AY26" s="65">
        <v>0</v>
      </c>
      <c r="AZ26" s="65">
        <v>0</v>
      </c>
      <c r="BA26" s="65">
        <v>0</v>
      </c>
      <c r="BB26" s="76">
        <f t="shared" si="10"/>
        <v>0</v>
      </c>
      <c r="BC26" s="294">
        <v>0</v>
      </c>
      <c r="BD26" s="295">
        <v>0</v>
      </c>
      <c r="BE26" s="295">
        <v>0</v>
      </c>
      <c r="BF26" s="295">
        <v>0</v>
      </c>
      <c r="BG26" s="296">
        <f t="shared" si="11"/>
        <v>0</v>
      </c>
      <c r="BH26" s="294">
        <f aca="true" t="shared" si="22" ref="BH26:BH59">BG26</f>
        <v>0</v>
      </c>
      <c r="BI26" s="295">
        <v>0</v>
      </c>
      <c r="BJ26" s="295">
        <v>0</v>
      </c>
      <c r="BK26" s="295">
        <v>0</v>
      </c>
      <c r="BL26" s="296">
        <f t="shared" si="16"/>
        <v>0</v>
      </c>
      <c r="BM26" s="73">
        <v>0</v>
      </c>
      <c r="BN26" s="65">
        <v>0</v>
      </c>
      <c r="BO26" s="65">
        <v>0</v>
      </c>
      <c r="BP26" s="65">
        <v>0</v>
      </c>
      <c r="BQ26" s="76">
        <f t="shared" si="12"/>
        <v>0</v>
      </c>
      <c r="BR26" s="73">
        <f t="shared" si="17"/>
        <v>0</v>
      </c>
      <c r="BS26" s="65">
        <v>0</v>
      </c>
      <c r="BT26" s="65">
        <v>0</v>
      </c>
      <c r="BU26" s="65">
        <v>0</v>
      </c>
      <c r="BV26" s="76">
        <f t="shared" si="13"/>
        <v>0</v>
      </c>
      <c r="BW26" s="78">
        <v>2.19</v>
      </c>
      <c r="BX26" s="65">
        <v>0</v>
      </c>
      <c r="BY26" s="65">
        <v>0</v>
      </c>
      <c r="BZ26" s="65">
        <v>0</v>
      </c>
      <c r="CA26" s="65">
        <f t="shared" si="14"/>
        <v>2.19</v>
      </c>
      <c r="CB26" s="78">
        <v>2.19</v>
      </c>
      <c r="CC26" s="65">
        <v>0</v>
      </c>
      <c r="CD26" s="65">
        <v>0</v>
      </c>
      <c r="CE26" s="65">
        <v>0</v>
      </c>
      <c r="CF26" s="65">
        <f t="shared" si="15"/>
        <v>2.19</v>
      </c>
      <c r="CG26" s="65"/>
      <c r="CH26" s="65"/>
      <c r="CI26" s="65"/>
      <c r="CJ26" s="65"/>
      <c r="CK26" s="65"/>
      <c r="CL26" s="65"/>
      <c r="CM26" s="65"/>
      <c r="CN26" s="65"/>
      <c r="CO26" s="65"/>
      <c r="CP26" s="65"/>
      <c r="CQ26" s="65"/>
      <c r="CR26" s="65"/>
      <c r="CS26" s="65"/>
      <c r="CT26" s="65"/>
      <c r="CU26" s="65"/>
      <c r="CV26" s="65"/>
      <c r="CW26" s="65"/>
      <c r="CX26" s="65"/>
      <c r="CY26" s="65"/>
      <c r="CZ26" s="85"/>
    </row>
    <row r="27" spans="1:104" ht="47.25">
      <c r="A27" s="30" t="s">
        <v>111</v>
      </c>
      <c r="B27" s="31" t="s">
        <v>112</v>
      </c>
      <c r="C27" s="63" t="s">
        <v>93</v>
      </c>
      <c r="D27" s="68" t="s">
        <v>268</v>
      </c>
      <c r="E27" s="68" t="s">
        <v>269</v>
      </c>
      <c r="F27" s="83" t="s">
        <v>269</v>
      </c>
      <c r="G27" s="83" t="s">
        <v>269</v>
      </c>
      <c r="H27" s="69">
        <f t="shared" si="0"/>
        <v>1.921</v>
      </c>
      <c r="I27" s="84">
        <v>1.921</v>
      </c>
      <c r="J27" s="68" t="s">
        <v>271</v>
      </c>
      <c r="K27" s="69">
        <f t="shared" si="1"/>
        <v>1.921</v>
      </c>
      <c r="L27" s="70">
        <f>I27</f>
        <v>1.921</v>
      </c>
      <c r="M27" s="83" t="s">
        <v>271</v>
      </c>
      <c r="N27" s="72" t="s">
        <v>94</v>
      </c>
      <c r="O27" s="69">
        <f t="shared" si="2"/>
        <v>1.921</v>
      </c>
      <c r="P27" s="69">
        <f t="shared" si="3"/>
        <v>1.921</v>
      </c>
      <c r="Q27" s="69">
        <v>2.02</v>
      </c>
      <c r="R27" s="69">
        <f t="shared" si="19"/>
        <v>1.921</v>
      </c>
      <c r="S27" s="69">
        <f t="shared" si="19"/>
        <v>2.02</v>
      </c>
      <c r="T27" s="287">
        <f>Q27</f>
        <v>2.02</v>
      </c>
      <c r="U27" s="287">
        <f>S27</f>
        <v>2.02</v>
      </c>
      <c r="V27" s="287">
        <v>2.02</v>
      </c>
      <c r="W27" s="293">
        <v>0</v>
      </c>
      <c r="X27" s="293">
        <f>W27</f>
        <v>0</v>
      </c>
      <c r="Y27" s="73">
        <v>2.02</v>
      </c>
      <c r="Z27" s="74">
        <v>0</v>
      </c>
      <c r="AA27" s="74">
        <v>0</v>
      </c>
      <c r="AB27" s="74">
        <v>0</v>
      </c>
      <c r="AC27" s="75">
        <f t="shared" si="4"/>
        <v>2.02</v>
      </c>
      <c r="AD27" s="75">
        <f t="shared" si="5"/>
        <v>2.02</v>
      </c>
      <c r="AE27" s="74">
        <v>0</v>
      </c>
      <c r="AF27" s="74">
        <v>0</v>
      </c>
      <c r="AG27" s="74">
        <v>0</v>
      </c>
      <c r="AH27" s="75">
        <f t="shared" si="6"/>
        <v>2.02</v>
      </c>
      <c r="AI27" s="294">
        <v>0</v>
      </c>
      <c r="AJ27" s="295">
        <v>0</v>
      </c>
      <c r="AK27" s="295">
        <v>0</v>
      </c>
      <c r="AL27" s="295">
        <v>0</v>
      </c>
      <c r="AM27" s="296">
        <f t="shared" si="7"/>
        <v>0</v>
      </c>
      <c r="AN27" s="294">
        <f t="shared" si="20"/>
        <v>0</v>
      </c>
      <c r="AO27" s="295">
        <v>0</v>
      </c>
      <c r="AP27" s="295">
        <v>0</v>
      </c>
      <c r="AQ27" s="295">
        <v>0</v>
      </c>
      <c r="AR27" s="296">
        <f t="shared" si="8"/>
        <v>0</v>
      </c>
      <c r="AS27" s="73">
        <v>0</v>
      </c>
      <c r="AT27" s="65">
        <v>0</v>
      </c>
      <c r="AU27" s="65">
        <v>0</v>
      </c>
      <c r="AV27" s="65">
        <v>0</v>
      </c>
      <c r="AW27" s="76">
        <f t="shared" si="9"/>
        <v>0</v>
      </c>
      <c r="AX27" s="73">
        <f t="shared" si="21"/>
        <v>0</v>
      </c>
      <c r="AY27" s="65">
        <v>0</v>
      </c>
      <c r="AZ27" s="65">
        <v>0</v>
      </c>
      <c r="BA27" s="65">
        <v>0</v>
      </c>
      <c r="BB27" s="76">
        <f t="shared" si="10"/>
        <v>0</v>
      </c>
      <c r="BC27" s="294">
        <v>0</v>
      </c>
      <c r="BD27" s="295">
        <v>0</v>
      </c>
      <c r="BE27" s="295">
        <v>0</v>
      </c>
      <c r="BF27" s="295">
        <v>0</v>
      </c>
      <c r="BG27" s="296">
        <f t="shared" si="11"/>
        <v>0</v>
      </c>
      <c r="BH27" s="294">
        <f t="shared" si="22"/>
        <v>0</v>
      </c>
      <c r="BI27" s="295">
        <v>0</v>
      </c>
      <c r="BJ27" s="295">
        <v>0</v>
      </c>
      <c r="BK27" s="295">
        <v>0</v>
      </c>
      <c r="BL27" s="296">
        <f t="shared" si="16"/>
        <v>0</v>
      </c>
      <c r="BM27" s="73">
        <v>0</v>
      </c>
      <c r="BN27" s="65">
        <v>0</v>
      </c>
      <c r="BO27" s="65">
        <v>0</v>
      </c>
      <c r="BP27" s="65">
        <v>0</v>
      </c>
      <c r="BQ27" s="76">
        <f t="shared" si="12"/>
        <v>0</v>
      </c>
      <c r="BR27" s="73">
        <f t="shared" si="17"/>
        <v>0</v>
      </c>
      <c r="BS27" s="65">
        <v>0</v>
      </c>
      <c r="BT27" s="65">
        <v>0</v>
      </c>
      <c r="BU27" s="65">
        <v>0</v>
      </c>
      <c r="BV27" s="76">
        <f t="shared" si="13"/>
        <v>0</v>
      </c>
      <c r="BW27" s="78">
        <v>2.02</v>
      </c>
      <c r="BX27" s="65">
        <v>0</v>
      </c>
      <c r="BY27" s="65">
        <v>0</v>
      </c>
      <c r="BZ27" s="65">
        <v>0</v>
      </c>
      <c r="CA27" s="65">
        <f t="shared" si="14"/>
        <v>2.02</v>
      </c>
      <c r="CB27" s="78">
        <v>2.02</v>
      </c>
      <c r="CC27" s="65">
        <v>0</v>
      </c>
      <c r="CD27" s="65">
        <v>0</v>
      </c>
      <c r="CE27" s="65">
        <v>0</v>
      </c>
      <c r="CF27" s="65">
        <f t="shared" si="15"/>
        <v>2.02</v>
      </c>
      <c r="CG27" s="65"/>
      <c r="CH27" s="65"/>
      <c r="CI27" s="65"/>
      <c r="CJ27" s="65"/>
      <c r="CK27" s="65"/>
      <c r="CL27" s="65"/>
      <c r="CM27" s="65"/>
      <c r="CN27" s="65"/>
      <c r="CO27" s="65"/>
      <c r="CP27" s="65"/>
      <c r="CQ27" s="65"/>
      <c r="CR27" s="65"/>
      <c r="CS27" s="65"/>
      <c r="CT27" s="65"/>
      <c r="CU27" s="65"/>
      <c r="CV27" s="65"/>
      <c r="CW27" s="65"/>
      <c r="CX27" s="65"/>
      <c r="CY27" s="65"/>
      <c r="CZ27" s="85"/>
    </row>
    <row r="28" spans="1:104" ht="99" customHeight="1">
      <c r="A28" s="341" t="s">
        <v>130</v>
      </c>
      <c r="B28" s="342" t="s">
        <v>275</v>
      </c>
      <c r="C28" s="343" t="s">
        <v>93</v>
      </c>
      <c r="D28" s="291" t="s">
        <v>268</v>
      </c>
      <c r="E28" s="291" t="s">
        <v>276</v>
      </c>
      <c r="F28" s="288" t="s">
        <v>276</v>
      </c>
      <c r="G28" s="288" t="s">
        <v>276</v>
      </c>
      <c r="H28" s="289" t="str">
        <f t="shared" si="0"/>
        <v>3,480</v>
      </c>
      <c r="I28" s="290" t="s">
        <v>277</v>
      </c>
      <c r="J28" s="291" t="s">
        <v>271</v>
      </c>
      <c r="K28" s="289" t="str">
        <f t="shared" si="1"/>
        <v>3,480</v>
      </c>
      <c r="L28" s="344" t="str">
        <f>I28</f>
        <v>3,480</v>
      </c>
      <c r="M28" s="288" t="s">
        <v>278</v>
      </c>
      <c r="N28" s="292" t="s">
        <v>94</v>
      </c>
      <c r="O28" s="289" t="str">
        <f t="shared" si="2"/>
        <v>3,480</v>
      </c>
      <c r="P28" s="289" t="str">
        <f t="shared" si="3"/>
        <v>3,480</v>
      </c>
      <c r="Q28" s="289">
        <v>3.63</v>
      </c>
      <c r="R28" s="289" t="str">
        <f t="shared" si="19"/>
        <v>3,480</v>
      </c>
      <c r="S28" s="289">
        <f t="shared" si="19"/>
        <v>3.63</v>
      </c>
      <c r="T28" s="287">
        <v>3.63</v>
      </c>
      <c r="U28" s="287">
        <v>3.63</v>
      </c>
      <c r="V28" s="287">
        <v>3.63</v>
      </c>
      <c r="W28" s="293">
        <f aca="true" t="shared" si="23" ref="W28:W41">V28</f>
        <v>3.63</v>
      </c>
      <c r="X28" s="293">
        <f>W28</f>
        <v>3.63</v>
      </c>
      <c r="Y28" s="294">
        <v>0</v>
      </c>
      <c r="Z28" s="295">
        <v>0</v>
      </c>
      <c r="AA28" s="295">
        <v>0</v>
      </c>
      <c r="AB28" s="295">
        <v>0</v>
      </c>
      <c r="AC28" s="296">
        <f t="shared" si="4"/>
        <v>0</v>
      </c>
      <c r="AD28" s="296">
        <f t="shared" si="5"/>
        <v>0</v>
      </c>
      <c r="AE28" s="295">
        <v>0</v>
      </c>
      <c r="AF28" s="295">
        <v>0</v>
      </c>
      <c r="AG28" s="295">
        <v>0</v>
      </c>
      <c r="AH28" s="296">
        <f t="shared" si="6"/>
        <v>0</v>
      </c>
      <c r="AI28" s="294">
        <v>3.63</v>
      </c>
      <c r="AJ28" s="295">
        <v>0</v>
      </c>
      <c r="AK28" s="295">
        <v>0</v>
      </c>
      <c r="AL28" s="295">
        <v>0</v>
      </c>
      <c r="AM28" s="296">
        <v>3.63</v>
      </c>
      <c r="AN28" s="294">
        <f t="shared" si="20"/>
        <v>3.63</v>
      </c>
      <c r="AO28" s="295">
        <v>0</v>
      </c>
      <c r="AP28" s="295">
        <v>0</v>
      </c>
      <c r="AQ28" s="295">
        <v>0</v>
      </c>
      <c r="AR28" s="296">
        <f t="shared" si="8"/>
        <v>3.63</v>
      </c>
      <c r="AS28" s="294">
        <v>0</v>
      </c>
      <c r="AT28" s="295">
        <v>0</v>
      </c>
      <c r="AU28" s="295">
        <v>0</v>
      </c>
      <c r="AV28" s="295">
        <v>0</v>
      </c>
      <c r="AW28" s="296">
        <f t="shared" si="9"/>
        <v>0</v>
      </c>
      <c r="AX28" s="294">
        <f t="shared" si="21"/>
        <v>0</v>
      </c>
      <c r="AY28" s="295">
        <v>0</v>
      </c>
      <c r="AZ28" s="295">
        <v>0</v>
      </c>
      <c r="BA28" s="295">
        <v>0</v>
      </c>
      <c r="BB28" s="296">
        <f t="shared" si="10"/>
        <v>0</v>
      </c>
      <c r="BC28" s="294">
        <v>0</v>
      </c>
      <c r="BD28" s="295">
        <v>0</v>
      </c>
      <c r="BE28" s="295">
        <v>0</v>
      </c>
      <c r="BF28" s="295">
        <v>0</v>
      </c>
      <c r="BG28" s="296">
        <f t="shared" si="11"/>
        <v>0</v>
      </c>
      <c r="BH28" s="294">
        <f t="shared" si="22"/>
        <v>0</v>
      </c>
      <c r="BI28" s="295">
        <v>0</v>
      </c>
      <c r="BJ28" s="295">
        <v>0</v>
      </c>
      <c r="BK28" s="295">
        <v>0</v>
      </c>
      <c r="BL28" s="296">
        <f t="shared" si="16"/>
        <v>0</v>
      </c>
      <c r="BM28" s="73">
        <v>0</v>
      </c>
      <c r="BN28" s="65">
        <v>0</v>
      </c>
      <c r="BO28" s="65">
        <v>0</v>
      </c>
      <c r="BP28" s="65">
        <v>0</v>
      </c>
      <c r="BQ28" s="76">
        <f t="shared" si="12"/>
        <v>0</v>
      </c>
      <c r="BR28" s="73">
        <f t="shared" si="17"/>
        <v>0</v>
      </c>
      <c r="BS28" s="65">
        <v>0</v>
      </c>
      <c r="BT28" s="65">
        <v>0</v>
      </c>
      <c r="BU28" s="65">
        <v>0</v>
      </c>
      <c r="BV28" s="76">
        <f t="shared" si="13"/>
        <v>0</v>
      </c>
      <c r="BW28" s="78">
        <v>3.63</v>
      </c>
      <c r="BX28" s="65">
        <v>0</v>
      </c>
      <c r="BY28" s="65">
        <v>0</v>
      </c>
      <c r="BZ28" s="65">
        <v>0</v>
      </c>
      <c r="CA28" s="65">
        <f t="shared" si="14"/>
        <v>3.63</v>
      </c>
      <c r="CB28" s="78">
        <v>3.63</v>
      </c>
      <c r="CC28" s="65">
        <v>0</v>
      </c>
      <c r="CD28" s="65">
        <v>0</v>
      </c>
      <c r="CE28" s="65">
        <v>0</v>
      </c>
      <c r="CF28" s="65">
        <v>3.63</v>
      </c>
      <c r="CG28" s="65"/>
      <c r="CH28" s="65"/>
      <c r="CI28" s="65"/>
      <c r="CJ28" s="65"/>
      <c r="CK28" s="65"/>
      <c r="CL28" s="65"/>
      <c r="CM28" s="65"/>
      <c r="CN28" s="65"/>
      <c r="CO28" s="65"/>
      <c r="CP28" s="65"/>
      <c r="CQ28" s="65"/>
      <c r="CR28" s="65"/>
      <c r="CS28" s="65"/>
      <c r="CT28" s="65"/>
      <c r="CU28" s="65"/>
      <c r="CV28" s="65"/>
      <c r="CW28" s="65"/>
      <c r="CX28" s="65"/>
      <c r="CY28" s="65"/>
      <c r="CZ28" s="85"/>
    </row>
    <row r="29" spans="1:104" ht="74.25" customHeight="1">
      <c r="A29" s="341" t="s">
        <v>143</v>
      </c>
      <c r="B29" s="342" t="s">
        <v>279</v>
      </c>
      <c r="C29" s="343" t="s">
        <v>93</v>
      </c>
      <c r="D29" s="291" t="s">
        <v>268</v>
      </c>
      <c r="E29" s="291" t="s">
        <v>276</v>
      </c>
      <c r="F29" s="288" t="s">
        <v>276</v>
      </c>
      <c r="G29" s="288" t="s">
        <v>276</v>
      </c>
      <c r="H29" s="289" t="str">
        <f t="shared" si="0"/>
        <v>1,464</v>
      </c>
      <c r="I29" s="290" t="s">
        <v>280</v>
      </c>
      <c r="J29" s="291" t="s">
        <v>271</v>
      </c>
      <c r="K29" s="289" t="str">
        <f t="shared" si="1"/>
        <v>1,464</v>
      </c>
      <c r="L29" s="344" t="str">
        <f>I29</f>
        <v>1,464</v>
      </c>
      <c r="M29" s="288" t="s">
        <v>278</v>
      </c>
      <c r="N29" s="292" t="s">
        <v>94</v>
      </c>
      <c r="O29" s="289" t="str">
        <f t="shared" si="2"/>
        <v>1,464</v>
      </c>
      <c r="P29" s="289" t="str">
        <f t="shared" si="3"/>
        <v>1,464</v>
      </c>
      <c r="Q29" s="289">
        <v>1.53</v>
      </c>
      <c r="R29" s="289" t="str">
        <f t="shared" si="19"/>
        <v>1,464</v>
      </c>
      <c r="S29" s="289">
        <f t="shared" si="19"/>
        <v>1.53</v>
      </c>
      <c r="T29" s="287">
        <v>1.53</v>
      </c>
      <c r="U29" s="287">
        <v>1.53</v>
      </c>
      <c r="V29" s="287">
        <v>1.53</v>
      </c>
      <c r="W29" s="293">
        <f t="shared" si="23"/>
        <v>1.53</v>
      </c>
      <c r="X29" s="293">
        <f>W29</f>
        <v>1.53</v>
      </c>
      <c r="Y29" s="294">
        <v>0</v>
      </c>
      <c r="Z29" s="295">
        <v>0</v>
      </c>
      <c r="AA29" s="295">
        <v>0</v>
      </c>
      <c r="AB29" s="295">
        <v>0</v>
      </c>
      <c r="AC29" s="296">
        <f t="shared" si="4"/>
        <v>0</v>
      </c>
      <c r="AD29" s="296">
        <f t="shared" si="5"/>
        <v>0</v>
      </c>
      <c r="AE29" s="295">
        <v>0</v>
      </c>
      <c r="AF29" s="295">
        <v>0</v>
      </c>
      <c r="AG29" s="295">
        <v>0</v>
      </c>
      <c r="AH29" s="296">
        <f t="shared" si="6"/>
        <v>0</v>
      </c>
      <c r="AI29" s="294">
        <v>1.53</v>
      </c>
      <c r="AJ29" s="295">
        <v>0</v>
      </c>
      <c r="AK29" s="295">
        <v>0</v>
      </c>
      <c r="AL29" s="295">
        <v>0</v>
      </c>
      <c r="AM29" s="296">
        <f t="shared" si="7"/>
        <v>1.53</v>
      </c>
      <c r="AN29" s="294">
        <f t="shared" si="20"/>
        <v>1.53</v>
      </c>
      <c r="AO29" s="295">
        <v>0</v>
      </c>
      <c r="AP29" s="295">
        <v>0</v>
      </c>
      <c r="AQ29" s="295">
        <v>0</v>
      </c>
      <c r="AR29" s="296">
        <f t="shared" si="8"/>
        <v>1.53</v>
      </c>
      <c r="AS29" s="294">
        <v>0</v>
      </c>
      <c r="AT29" s="295">
        <v>0</v>
      </c>
      <c r="AU29" s="295">
        <v>0</v>
      </c>
      <c r="AV29" s="295">
        <v>0</v>
      </c>
      <c r="AW29" s="296">
        <f t="shared" si="9"/>
        <v>0</v>
      </c>
      <c r="AX29" s="294">
        <f t="shared" si="21"/>
        <v>0</v>
      </c>
      <c r="AY29" s="295">
        <v>0</v>
      </c>
      <c r="AZ29" s="295">
        <v>0</v>
      </c>
      <c r="BA29" s="295">
        <v>0</v>
      </c>
      <c r="BB29" s="296">
        <f t="shared" si="10"/>
        <v>0</v>
      </c>
      <c r="BC29" s="294">
        <v>0</v>
      </c>
      <c r="BD29" s="295">
        <v>0</v>
      </c>
      <c r="BE29" s="295">
        <v>0</v>
      </c>
      <c r="BF29" s="295">
        <v>0</v>
      </c>
      <c r="BG29" s="296">
        <f t="shared" si="11"/>
        <v>0</v>
      </c>
      <c r="BH29" s="294">
        <f t="shared" si="22"/>
        <v>0</v>
      </c>
      <c r="BI29" s="295">
        <v>0</v>
      </c>
      <c r="BJ29" s="295">
        <v>0</v>
      </c>
      <c r="BK29" s="295">
        <v>0</v>
      </c>
      <c r="BL29" s="296">
        <f t="shared" si="16"/>
        <v>0</v>
      </c>
      <c r="BM29" s="73">
        <v>0</v>
      </c>
      <c r="BN29" s="65">
        <v>0</v>
      </c>
      <c r="BO29" s="65">
        <v>0</v>
      </c>
      <c r="BP29" s="65">
        <v>0</v>
      </c>
      <c r="BQ29" s="76">
        <f t="shared" si="12"/>
        <v>0</v>
      </c>
      <c r="BR29" s="73">
        <f t="shared" si="17"/>
        <v>0</v>
      </c>
      <c r="BS29" s="65">
        <v>0</v>
      </c>
      <c r="BT29" s="65">
        <v>0</v>
      </c>
      <c r="BU29" s="65">
        <v>0</v>
      </c>
      <c r="BV29" s="76">
        <f t="shared" si="13"/>
        <v>0</v>
      </c>
      <c r="BW29" s="78">
        <v>1.53</v>
      </c>
      <c r="BX29" s="65">
        <v>0</v>
      </c>
      <c r="BY29" s="65">
        <v>0</v>
      </c>
      <c r="BZ29" s="65">
        <v>0</v>
      </c>
      <c r="CA29" s="65">
        <f t="shared" si="14"/>
        <v>1.53</v>
      </c>
      <c r="CB29" s="78">
        <v>1.53</v>
      </c>
      <c r="CC29" s="65">
        <v>0</v>
      </c>
      <c r="CD29" s="65">
        <v>0</v>
      </c>
      <c r="CE29" s="65">
        <v>0</v>
      </c>
      <c r="CF29" s="65">
        <f t="shared" si="15"/>
        <v>1.53</v>
      </c>
      <c r="CG29" s="65"/>
      <c r="CH29" s="65"/>
      <c r="CI29" s="65"/>
      <c r="CJ29" s="65"/>
      <c r="CK29" s="65"/>
      <c r="CL29" s="65"/>
      <c r="CM29" s="65"/>
      <c r="CN29" s="65"/>
      <c r="CO29" s="65"/>
      <c r="CP29" s="65"/>
      <c r="CQ29" s="65"/>
      <c r="CR29" s="65"/>
      <c r="CS29" s="65"/>
      <c r="CT29" s="65"/>
      <c r="CU29" s="65"/>
      <c r="CV29" s="65"/>
      <c r="CW29" s="65"/>
      <c r="CX29" s="65"/>
      <c r="CY29" s="65"/>
      <c r="CZ29" s="68"/>
    </row>
    <row r="30" spans="1:104" ht="78.75">
      <c r="A30" s="341" t="s">
        <v>160</v>
      </c>
      <c r="B30" s="342" t="s">
        <v>131</v>
      </c>
      <c r="C30" s="343" t="s">
        <v>93</v>
      </c>
      <c r="D30" s="291" t="s">
        <v>268</v>
      </c>
      <c r="E30" s="291" t="s">
        <v>276</v>
      </c>
      <c r="F30" s="288" t="s">
        <v>276</v>
      </c>
      <c r="G30" s="288" t="s">
        <v>142</v>
      </c>
      <c r="H30" s="289">
        <f t="shared" si="0"/>
        <v>3.518</v>
      </c>
      <c r="I30" s="290">
        <v>3.518</v>
      </c>
      <c r="J30" s="291" t="s">
        <v>271</v>
      </c>
      <c r="K30" s="289">
        <f t="shared" si="1"/>
        <v>0</v>
      </c>
      <c r="L30" s="344">
        <v>0</v>
      </c>
      <c r="M30" s="288" t="s">
        <v>142</v>
      </c>
      <c r="N30" s="292" t="s">
        <v>94</v>
      </c>
      <c r="O30" s="289">
        <f t="shared" si="2"/>
        <v>3.518</v>
      </c>
      <c r="P30" s="289">
        <f t="shared" si="3"/>
        <v>3.518</v>
      </c>
      <c r="Q30" s="289">
        <v>3.66</v>
      </c>
      <c r="R30" s="289">
        <v>0</v>
      </c>
      <c r="S30" s="289">
        <v>0</v>
      </c>
      <c r="T30" s="287">
        <v>3.66</v>
      </c>
      <c r="U30" s="287">
        <f>S30</f>
        <v>0</v>
      </c>
      <c r="V30" s="287">
        <v>3.66</v>
      </c>
      <c r="W30" s="293">
        <f t="shared" si="23"/>
        <v>3.66</v>
      </c>
      <c r="X30" s="293">
        <v>0</v>
      </c>
      <c r="Y30" s="294">
        <v>0</v>
      </c>
      <c r="Z30" s="295">
        <v>0</v>
      </c>
      <c r="AA30" s="295">
        <v>0</v>
      </c>
      <c r="AB30" s="295">
        <v>0</v>
      </c>
      <c r="AC30" s="296">
        <f t="shared" si="4"/>
        <v>0</v>
      </c>
      <c r="AD30" s="296">
        <f t="shared" si="5"/>
        <v>0</v>
      </c>
      <c r="AE30" s="295">
        <v>0</v>
      </c>
      <c r="AF30" s="295">
        <v>0</v>
      </c>
      <c r="AG30" s="295">
        <v>0</v>
      </c>
      <c r="AH30" s="296">
        <f t="shared" si="6"/>
        <v>0</v>
      </c>
      <c r="AI30" s="294">
        <v>3.66</v>
      </c>
      <c r="AJ30" s="295">
        <v>0</v>
      </c>
      <c r="AK30" s="295">
        <v>0</v>
      </c>
      <c r="AL30" s="295">
        <v>0</v>
      </c>
      <c r="AM30" s="296">
        <f t="shared" si="7"/>
        <v>3.66</v>
      </c>
      <c r="AN30" s="294">
        <v>0</v>
      </c>
      <c r="AO30" s="295">
        <v>0</v>
      </c>
      <c r="AP30" s="295">
        <v>0</v>
      </c>
      <c r="AQ30" s="295">
        <v>0</v>
      </c>
      <c r="AR30" s="296">
        <f t="shared" si="8"/>
        <v>0</v>
      </c>
      <c r="AS30" s="294">
        <v>0</v>
      </c>
      <c r="AT30" s="295">
        <v>0</v>
      </c>
      <c r="AU30" s="295">
        <v>0</v>
      </c>
      <c r="AV30" s="295">
        <v>0</v>
      </c>
      <c r="AW30" s="296">
        <f t="shared" si="9"/>
        <v>0</v>
      </c>
      <c r="AX30" s="294">
        <f t="shared" si="21"/>
        <v>0</v>
      </c>
      <c r="AY30" s="295">
        <v>0</v>
      </c>
      <c r="AZ30" s="295">
        <v>0</v>
      </c>
      <c r="BA30" s="295">
        <v>0</v>
      </c>
      <c r="BB30" s="296">
        <f t="shared" si="10"/>
        <v>0</v>
      </c>
      <c r="BC30" s="294">
        <v>0</v>
      </c>
      <c r="BD30" s="295">
        <v>0</v>
      </c>
      <c r="BE30" s="295">
        <v>0</v>
      </c>
      <c r="BF30" s="295">
        <v>0</v>
      </c>
      <c r="BG30" s="296">
        <f t="shared" si="11"/>
        <v>0</v>
      </c>
      <c r="BH30" s="294">
        <f t="shared" si="22"/>
        <v>0</v>
      </c>
      <c r="BI30" s="295">
        <v>0</v>
      </c>
      <c r="BJ30" s="295">
        <v>0</v>
      </c>
      <c r="BK30" s="295">
        <v>0</v>
      </c>
      <c r="BL30" s="296">
        <f t="shared" si="16"/>
        <v>0</v>
      </c>
      <c r="BM30" s="73">
        <v>0</v>
      </c>
      <c r="BN30" s="65">
        <v>0</v>
      </c>
      <c r="BO30" s="65">
        <v>0</v>
      </c>
      <c r="BP30" s="65">
        <v>0</v>
      </c>
      <c r="BQ30" s="76">
        <f t="shared" si="12"/>
        <v>0</v>
      </c>
      <c r="BR30" s="73">
        <f t="shared" si="17"/>
        <v>0</v>
      </c>
      <c r="BS30" s="65">
        <v>0</v>
      </c>
      <c r="BT30" s="65">
        <v>0</v>
      </c>
      <c r="BU30" s="65">
        <v>0</v>
      </c>
      <c r="BV30" s="76">
        <f t="shared" si="13"/>
        <v>0</v>
      </c>
      <c r="BW30" s="78">
        <v>3.66</v>
      </c>
      <c r="BX30" s="65">
        <v>0</v>
      </c>
      <c r="BY30" s="65">
        <v>0</v>
      </c>
      <c r="BZ30" s="65">
        <v>0</v>
      </c>
      <c r="CA30" s="65">
        <f t="shared" si="14"/>
        <v>3.66</v>
      </c>
      <c r="CB30" s="78">
        <v>0</v>
      </c>
      <c r="CC30" s="65">
        <v>0</v>
      </c>
      <c r="CD30" s="65">
        <v>0</v>
      </c>
      <c r="CE30" s="65">
        <v>0</v>
      </c>
      <c r="CF30" s="65">
        <f t="shared" si="15"/>
        <v>0</v>
      </c>
      <c r="CG30" s="65"/>
      <c r="CH30" s="65"/>
      <c r="CI30" s="65"/>
      <c r="CJ30" s="65"/>
      <c r="CK30" s="65"/>
      <c r="CL30" s="65"/>
      <c r="CM30" s="65"/>
      <c r="CN30" s="65"/>
      <c r="CO30" s="65"/>
      <c r="CP30" s="65"/>
      <c r="CQ30" s="65"/>
      <c r="CR30" s="65"/>
      <c r="CS30" s="65"/>
      <c r="CT30" s="65"/>
      <c r="CU30" s="65"/>
      <c r="CV30" s="65"/>
      <c r="CW30" s="65"/>
      <c r="CX30" s="65"/>
      <c r="CY30" s="65"/>
      <c r="CZ30" s="68" t="s">
        <v>281</v>
      </c>
    </row>
    <row r="31" spans="1:104" ht="128.25" customHeight="1">
      <c r="A31" s="341" t="s">
        <v>163</v>
      </c>
      <c r="B31" s="342" t="s">
        <v>282</v>
      </c>
      <c r="C31" s="343" t="s">
        <v>93</v>
      </c>
      <c r="D31" s="291" t="s">
        <v>268</v>
      </c>
      <c r="E31" s="291" t="s">
        <v>283</v>
      </c>
      <c r="F31" s="288" t="s">
        <v>283</v>
      </c>
      <c r="G31" s="288" t="s">
        <v>283</v>
      </c>
      <c r="H31" s="289" t="str">
        <f t="shared" si="0"/>
        <v>2,820</v>
      </c>
      <c r="I31" s="290" t="s">
        <v>284</v>
      </c>
      <c r="J31" s="291" t="s">
        <v>271</v>
      </c>
      <c r="K31" s="289" t="str">
        <f t="shared" si="1"/>
        <v>2,820</v>
      </c>
      <c r="L31" s="344" t="str">
        <f>I31</f>
        <v>2,820</v>
      </c>
      <c r="M31" s="288" t="s">
        <v>278</v>
      </c>
      <c r="N31" s="292" t="s">
        <v>94</v>
      </c>
      <c r="O31" s="289" t="str">
        <f t="shared" si="2"/>
        <v>2,820</v>
      </c>
      <c r="P31" s="289" t="str">
        <f t="shared" si="3"/>
        <v>2,820</v>
      </c>
      <c r="Q31" s="289">
        <v>2.94</v>
      </c>
      <c r="R31" s="289" t="str">
        <f>P31</f>
        <v>2,820</v>
      </c>
      <c r="S31" s="289">
        <f>Q31</f>
        <v>2.94</v>
      </c>
      <c r="T31" s="287">
        <f>Q31</f>
        <v>2.94</v>
      </c>
      <c r="U31" s="287">
        <f>S31</f>
        <v>2.94</v>
      </c>
      <c r="V31" s="287">
        <v>2.94</v>
      </c>
      <c r="W31" s="293">
        <f t="shared" si="23"/>
        <v>2.94</v>
      </c>
      <c r="X31" s="293">
        <f>W31</f>
        <v>2.94</v>
      </c>
      <c r="Y31" s="294">
        <v>0</v>
      </c>
      <c r="Z31" s="295">
        <v>0</v>
      </c>
      <c r="AA31" s="295">
        <v>0</v>
      </c>
      <c r="AB31" s="295">
        <v>0</v>
      </c>
      <c r="AC31" s="296">
        <f t="shared" si="4"/>
        <v>0</v>
      </c>
      <c r="AD31" s="296">
        <f t="shared" si="5"/>
        <v>0</v>
      </c>
      <c r="AE31" s="295">
        <v>0</v>
      </c>
      <c r="AF31" s="295">
        <v>0</v>
      </c>
      <c r="AG31" s="295">
        <v>0</v>
      </c>
      <c r="AH31" s="296">
        <f t="shared" si="6"/>
        <v>0</v>
      </c>
      <c r="AI31" s="294">
        <v>0</v>
      </c>
      <c r="AJ31" s="295">
        <v>0</v>
      </c>
      <c r="AK31" s="295">
        <v>0</v>
      </c>
      <c r="AL31" s="295">
        <v>0</v>
      </c>
      <c r="AM31" s="296">
        <f t="shared" si="7"/>
        <v>0</v>
      </c>
      <c r="AN31" s="294">
        <f t="shared" si="20"/>
        <v>0</v>
      </c>
      <c r="AO31" s="295">
        <v>0</v>
      </c>
      <c r="AP31" s="295">
        <v>0</v>
      </c>
      <c r="AQ31" s="295">
        <v>0</v>
      </c>
      <c r="AR31" s="296">
        <f t="shared" si="8"/>
        <v>0</v>
      </c>
      <c r="AS31" s="294">
        <v>2.94</v>
      </c>
      <c r="AT31" s="295">
        <v>0</v>
      </c>
      <c r="AU31" s="295">
        <v>0</v>
      </c>
      <c r="AV31" s="295">
        <v>0</v>
      </c>
      <c r="AW31" s="296">
        <f t="shared" si="9"/>
        <v>2.94</v>
      </c>
      <c r="AX31" s="294">
        <f t="shared" si="21"/>
        <v>2.94</v>
      </c>
      <c r="AY31" s="295">
        <v>0</v>
      </c>
      <c r="AZ31" s="295">
        <v>0</v>
      </c>
      <c r="BA31" s="295">
        <v>0</v>
      </c>
      <c r="BB31" s="296">
        <f t="shared" si="10"/>
        <v>2.94</v>
      </c>
      <c r="BC31" s="294">
        <v>0</v>
      </c>
      <c r="BD31" s="295">
        <v>0</v>
      </c>
      <c r="BE31" s="295">
        <v>0</v>
      </c>
      <c r="BF31" s="295">
        <v>0</v>
      </c>
      <c r="BG31" s="296">
        <f t="shared" si="11"/>
        <v>0</v>
      </c>
      <c r="BH31" s="294">
        <f t="shared" si="22"/>
        <v>0</v>
      </c>
      <c r="BI31" s="295">
        <v>0</v>
      </c>
      <c r="BJ31" s="295">
        <v>0</v>
      </c>
      <c r="BK31" s="295">
        <v>0</v>
      </c>
      <c r="BL31" s="296">
        <f t="shared" si="16"/>
        <v>0</v>
      </c>
      <c r="BM31" s="73">
        <v>0</v>
      </c>
      <c r="BN31" s="65">
        <v>0</v>
      </c>
      <c r="BO31" s="65">
        <v>0</v>
      </c>
      <c r="BP31" s="65">
        <v>0</v>
      </c>
      <c r="BQ31" s="76">
        <f t="shared" si="12"/>
        <v>0</v>
      </c>
      <c r="BR31" s="73">
        <f t="shared" si="17"/>
        <v>0</v>
      </c>
      <c r="BS31" s="65">
        <v>0</v>
      </c>
      <c r="BT31" s="65">
        <v>0</v>
      </c>
      <c r="BU31" s="65">
        <v>0</v>
      </c>
      <c r="BV31" s="76">
        <f t="shared" si="13"/>
        <v>0</v>
      </c>
      <c r="BW31" s="78">
        <v>2.94</v>
      </c>
      <c r="BX31" s="65">
        <v>0</v>
      </c>
      <c r="BY31" s="65">
        <v>0</v>
      </c>
      <c r="BZ31" s="65">
        <v>0</v>
      </c>
      <c r="CA31" s="65">
        <f t="shared" si="14"/>
        <v>2.94</v>
      </c>
      <c r="CB31" s="78">
        <v>2.94</v>
      </c>
      <c r="CC31" s="65">
        <v>0</v>
      </c>
      <c r="CD31" s="65">
        <v>0</v>
      </c>
      <c r="CE31" s="65">
        <v>0</v>
      </c>
      <c r="CF31" s="65">
        <f t="shared" si="15"/>
        <v>2.94</v>
      </c>
      <c r="CG31" s="65"/>
      <c r="CH31" s="65"/>
      <c r="CI31" s="65"/>
      <c r="CJ31" s="65"/>
      <c r="CK31" s="65"/>
      <c r="CL31" s="65"/>
      <c r="CM31" s="65"/>
      <c r="CN31" s="65"/>
      <c r="CO31" s="65"/>
      <c r="CP31" s="65"/>
      <c r="CQ31" s="65"/>
      <c r="CR31" s="65"/>
      <c r="CS31" s="65"/>
      <c r="CT31" s="65"/>
      <c r="CU31" s="65"/>
      <c r="CV31" s="65"/>
      <c r="CW31" s="65"/>
      <c r="CX31" s="65"/>
      <c r="CY31" s="65"/>
      <c r="CZ31" s="65"/>
    </row>
    <row r="32" spans="1:104" ht="63">
      <c r="A32" s="341" t="s">
        <v>166</v>
      </c>
      <c r="B32" s="342" t="s">
        <v>138</v>
      </c>
      <c r="C32" s="343" t="s">
        <v>93</v>
      </c>
      <c r="D32" s="291" t="s">
        <v>268</v>
      </c>
      <c r="E32" s="291" t="s">
        <v>283</v>
      </c>
      <c r="F32" s="288" t="s">
        <v>283</v>
      </c>
      <c r="G32" s="288" t="s">
        <v>270</v>
      </c>
      <c r="H32" s="289">
        <f t="shared" si="0"/>
        <v>1.194</v>
      </c>
      <c r="I32" s="290">
        <v>1.194</v>
      </c>
      <c r="J32" s="291" t="s">
        <v>271</v>
      </c>
      <c r="K32" s="289">
        <f t="shared" si="1"/>
        <v>1.194</v>
      </c>
      <c r="L32" s="344">
        <v>1.194</v>
      </c>
      <c r="M32" s="288" t="s">
        <v>142</v>
      </c>
      <c r="N32" s="292" t="s">
        <v>94</v>
      </c>
      <c r="O32" s="289">
        <f t="shared" si="2"/>
        <v>1.194</v>
      </c>
      <c r="P32" s="289">
        <f t="shared" si="3"/>
        <v>1.194</v>
      </c>
      <c r="Q32" s="289">
        <v>1.24</v>
      </c>
      <c r="R32" s="289">
        <v>1.19</v>
      </c>
      <c r="S32" s="289">
        <v>1.24</v>
      </c>
      <c r="T32" s="287">
        <v>1.24</v>
      </c>
      <c r="U32" s="287">
        <v>1.24</v>
      </c>
      <c r="V32" s="287">
        <v>1.24</v>
      </c>
      <c r="W32" s="293">
        <f t="shared" si="23"/>
        <v>1.24</v>
      </c>
      <c r="X32" s="293">
        <v>1.24</v>
      </c>
      <c r="Y32" s="294">
        <v>0</v>
      </c>
      <c r="Z32" s="295">
        <v>0</v>
      </c>
      <c r="AA32" s="295">
        <v>0</v>
      </c>
      <c r="AB32" s="295">
        <v>0</v>
      </c>
      <c r="AC32" s="296">
        <f t="shared" si="4"/>
        <v>0</v>
      </c>
      <c r="AD32" s="296">
        <f t="shared" si="5"/>
        <v>0</v>
      </c>
      <c r="AE32" s="295">
        <v>0</v>
      </c>
      <c r="AF32" s="295">
        <v>0</v>
      </c>
      <c r="AG32" s="295">
        <v>0</v>
      </c>
      <c r="AH32" s="296">
        <f t="shared" si="6"/>
        <v>0</v>
      </c>
      <c r="AI32" s="294">
        <v>0</v>
      </c>
      <c r="AJ32" s="295">
        <v>0</v>
      </c>
      <c r="AK32" s="295">
        <v>0</v>
      </c>
      <c r="AL32" s="295">
        <v>0</v>
      </c>
      <c r="AM32" s="296">
        <f t="shared" si="7"/>
        <v>0</v>
      </c>
      <c r="AN32" s="294">
        <f t="shared" si="20"/>
        <v>0</v>
      </c>
      <c r="AO32" s="295">
        <v>0</v>
      </c>
      <c r="AP32" s="295">
        <v>0</v>
      </c>
      <c r="AQ32" s="295">
        <v>0</v>
      </c>
      <c r="AR32" s="296">
        <f t="shared" si="8"/>
        <v>0</v>
      </c>
      <c r="AS32" s="294">
        <v>1.24</v>
      </c>
      <c r="AT32" s="295">
        <v>0</v>
      </c>
      <c r="AU32" s="295">
        <v>0</v>
      </c>
      <c r="AV32" s="295">
        <v>0</v>
      </c>
      <c r="AW32" s="296">
        <f t="shared" si="9"/>
        <v>1.24</v>
      </c>
      <c r="AX32" s="294">
        <v>0</v>
      </c>
      <c r="AY32" s="295">
        <v>0</v>
      </c>
      <c r="AZ32" s="295">
        <v>0</v>
      </c>
      <c r="BA32" s="295">
        <v>0</v>
      </c>
      <c r="BB32" s="296">
        <f t="shared" si="10"/>
        <v>0</v>
      </c>
      <c r="BC32" s="294">
        <v>0</v>
      </c>
      <c r="BD32" s="295">
        <v>0</v>
      </c>
      <c r="BE32" s="295">
        <v>0</v>
      </c>
      <c r="BF32" s="295">
        <v>0</v>
      </c>
      <c r="BG32" s="296">
        <f t="shared" si="11"/>
        <v>0</v>
      </c>
      <c r="BH32" s="294">
        <f t="shared" si="22"/>
        <v>0</v>
      </c>
      <c r="BI32" s="295">
        <v>0</v>
      </c>
      <c r="BJ32" s="295">
        <v>0</v>
      </c>
      <c r="BK32" s="295">
        <v>0</v>
      </c>
      <c r="BL32" s="296">
        <f t="shared" si="16"/>
        <v>0</v>
      </c>
      <c r="BM32" s="73">
        <v>0</v>
      </c>
      <c r="BN32" s="74">
        <v>0</v>
      </c>
      <c r="BO32" s="74">
        <v>0</v>
      </c>
      <c r="BP32" s="74">
        <v>0</v>
      </c>
      <c r="BQ32" s="75">
        <f t="shared" si="12"/>
        <v>0</v>
      </c>
      <c r="BR32" s="73">
        <v>1.24</v>
      </c>
      <c r="BS32" s="74">
        <v>0</v>
      </c>
      <c r="BT32" s="74">
        <v>0</v>
      </c>
      <c r="BU32" s="74">
        <v>0</v>
      </c>
      <c r="BV32" s="75">
        <f t="shared" si="13"/>
        <v>1.24</v>
      </c>
      <c r="BW32" s="78">
        <v>1.24</v>
      </c>
      <c r="BX32" s="74">
        <v>0</v>
      </c>
      <c r="BY32" s="74">
        <v>0</v>
      </c>
      <c r="BZ32" s="74">
        <v>0</v>
      </c>
      <c r="CA32" s="65">
        <f t="shared" si="14"/>
        <v>1.24</v>
      </c>
      <c r="CB32" s="78">
        <v>1.24</v>
      </c>
      <c r="CC32" s="74">
        <v>0</v>
      </c>
      <c r="CD32" s="74">
        <v>0</v>
      </c>
      <c r="CE32" s="74">
        <v>0</v>
      </c>
      <c r="CF32" s="65">
        <f t="shared" si="15"/>
        <v>1.24</v>
      </c>
      <c r="CG32" s="65"/>
      <c r="CH32" s="65"/>
      <c r="CI32" s="65"/>
      <c r="CJ32" s="65"/>
      <c r="CK32" s="65"/>
      <c r="CL32" s="65"/>
      <c r="CM32" s="65"/>
      <c r="CN32" s="65"/>
      <c r="CO32" s="65"/>
      <c r="CP32" s="65"/>
      <c r="CQ32" s="65"/>
      <c r="CR32" s="65"/>
      <c r="CS32" s="65"/>
      <c r="CT32" s="65"/>
      <c r="CU32" s="65"/>
      <c r="CV32" s="65"/>
      <c r="CW32" s="65"/>
      <c r="CX32" s="65"/>
      <c r="CY32" s="65"/>
      <c r="CZ32" s="68"/>
    </row>
    <row r="33" spans="1:104" ht="78.75">
      <c r="A33" s="341" t="s">
        <v>177</v>
      </c>
      <c r="B33" s="342" t="s">
        <v>140</v>
      </c>
      <c r="C33" s="343" t="s">
        <v>93</v>
      </c>
      <c r="D33" s="291" t="s">
        <v>268</v>
      </c>
      <c r="E33" s="291" t="s">
        <v>283</v>
      </c>
      <c r="F33" s="288" t="s">
        <v>283</v>
      </c>
      <c r="G33" s="288" t="s">
        <v>142</v>
      </c>
      <c r="H33" s="289">
        <f t="shared" si="0"/>
        <v>1.31</v>
      </c>
      <c r="I33" s="290">
        <v>1.31</v>
      </c>
      <c r="J33" s="291" t="s">
        <v>271</v>
      </c>
      <c r="K33" s="289">
        <f t="shared" si="1"/>
        <v>0</v>
      </c>
      <c r="L33" s="344">
        <v>0</v>
      </c>
      <c r="M33" s="288" t="s">
        <v>142</v>
      </c>
      <c r="N33" s="292" t="s">
        <v>94</v>
      </c>
      <c r="O33" s="289">
        <f t="shared" si="2"/>
        <v>1.31</v>
      </c>
      <c r="P33" s="289">
        <f t="shared" si="3"/>
        <v>1.31</v>
      </c>
      <c r="Q33" s="289">
        <v>1.37</v>
      </c>
      <c r="R33" s="289">
        <v>0</v>
      </c>
      <c r="S33" s="289">
        <v>0</v>
      </c>
      <c r="T33" s="287">
        <v>1.37</v>
      </c>
      <c r="U33" s="287">
        <v>0</v>
      </c>
      <c r="V33" s="287">
        <v>1.37</v>
      </c>
      <c r="W33" s="293">
        <f t="shared" si="23"/>
        <v>1.37</v>
      </c>
      <c r="X33" s="293">
        <v>0</v>
      </c>
      <c r="Y33" s="294">
        <v>0</v>
      </c>
      <c r="Z33" s="295">
        <v>0</v>
      </c>
      <c r="AA33" s="295">
        <v>0</v>
      </c>
      <c r="AB33" s="295">
        <v>0</v>
      </c>
      <c r="AC33" s="296">
        <f t="shared" si="4"/>
        <v>0</v>
      </c>
      <c r="AD33" s="296">
        <f t="shared" si="5"/>
        <v>0</v>
      </c>
      <c r="AE33" s="295">
        <v>0</v>
      </c>
      <c r="AF33" s="295">
        <v>0</v>
      </c>
      <c r="AG33" s="295">
        <v>0</v>
      </c>
      <c r="AH33" s="296">
        <f t="shared" si="6"/>
        <v>0</v>
      </c>
      <c r="AI33" s="294">
        <v>0</v>
      </c>
      <c r="AJ33" s="295">
        <v>0</v>
      </c>
      <c r="AK33" s="295">
        <v>0</v>
      </c>
      <c r="AL33" s="295">
        <v>0</v>
      </c>
      <c r="AM33" s="296">
        <f t="shared" si="7"/>
        <v>0</v>
      </c>
      <c r="AN33" s="294">
        <f t="shared" si="20"/>
        <v>0</v>
      </c>
      <c r="AO33" s="295">
        <v>0</v>
      </c>
      <c r="AP33" s="295">
        <v>0</v>
      </c>
      <c r="AQ33" s="295">
        <v>0</v>
      </c>
      <c r="AR33" s="296">
        <f t="shared" si="8"/>
        <v>0</v>
      </c>
      <c r="AS33" s="294">
        <v>1.37</v>
      </c>
      <c r="AT33" s="295">
        <v>0</v>
      </c>
      <c r="AU33" s="295">
        <v>0</v>
      </c>
      <c r="AV33" s="295">
        <v>0</v>
      </c>
      <c r="AW33" s="296">
        <f t="shared" si="9"/>
        <v>1.37</v>
      </c>
      <c r="AX33" s="294">
        <v>0</v>
      </c>
      <c r="AY33" s="295">
        <v>0</v>
      </c>
      <c r="AZ33" s="295">
        <v>0</v>
      </c>
      <c r="BA33" s="295">
        <v>0</v>
      </c>
      <c r="BB33" s="296">
        <f t="shared" si="10"/>
        <v>0</v>
      </c>
      <c r="BC33" s="294">
        <v>0</v>
      </c>
      <c r="BD33" s="295">
        <v>0</v>
      </c>
      <c r="BE33" s="295">
        <v>0</v>
      </c>
      <c r="BF33" s="295">
        <v>0</v>
      </c>
      <c r="BG33" s="296">
        <f t="shared" si="11"/>
        <v>0</v>
      </c>
      <c r="BH33" s="294">
        <f t="shared" si="22"/>
        <v>0</v>
      </c>
      <c r="BI33" s="295">
        <v>0</v>
      </c>
      <c r="BJ33" s="295">
        <v>0</v>
      </c>
      <c r="BK33" s="295">
        <v>0</v>
      </c>
      <c r="BL33" s="296">
        <f t="shared" si="16"/>
        <v>0</v>
      </c>
      <c r="BM33" s="73">
        <v>0</v>
      </c>
      <c r="BN33" s="65">
        <v>0</v>
      </c>
      <c r="BO33" s="65">
        <v>0</v>
      </c>
      <c r="BP33" s="65">
        <v>0</v>
      </c>
      <c r="BQ33" s="76">
        <f t="shared" si="12"/>
        <v>0</v>
      </c>
      <c r="BR33" s="73">
        <f t="shared" si="17"/>
        <v>0</v>
      </c>
      <c r="BS33" s="65">
        <v>0</v>
      </c>
      <c r="BT33" s="65">
        <v>0</v>
      </c>
      <c r="BU33" s="65">
        <v>0</v>
      </c>
      <c r="BV33" s="76">
        <f t="shared" si="13"/>
        <v>0</v>
      </c>
      <c r="BW33" s="78">
        <v>1.37</v>
      </c>
      <c r="BX33" s="65">
        <v>0</v>
      </c>
      <c r="BY33" s="65">
        <v>0</v>
      </c>
      <c r="BZ33" s="65">
        <v>0</v>
      </c>
      <c r="CA33" s="65">
        <f t="shared" si="14"/>
        <v>1.37</v>
      </c>
      <c r="CB33" s="78">
        <v>0</v>
      </c>
      <c r="CC33" s="65">
        <v>0</v>
      </c>
      <c r="CD33" s="65">
        <v>0</v>
      </c>
      <c r="CE33" s="65">
        <v>0</v>
      </c>
      <c r="CF33" s="65">
        <f t="shared" si="15"/>
        <v>0</v>
      </c>
      <c r="CG33" s="65"/>
      <c r="CH33" s="65"/>
      <c r="CI33" s="65"/>
      <c r="CJ33" s="65"/>
      <c r="CK33" s="65"/>
      <c r="CL33" s="65"/>
      <c r="CM33" s="65"/>
      <c r="CN33" s="65"/>
      <c r="CO33" s="65"/>
      <c r="CP33" s="65"/>
      <c r="CQ33" s="65"/>
      <c r="CR33" s="65"/>
      <c r="CS33" s="65"/>
      <c r="CT33" s="65"/>
      <c r="CU33" s="65"/>
      <c r="CV33" s="65"/>
      <c r="CW33" s="65"/>
      <c r="CX33" s="65"/>
      <c r="CY33" s="65"/>
      <c r="CZ33" s="68" t="s">
        <v>281</v>
      </c>
    </row>
    <row r="34" spans="1:104" ht="78.75">
      <c r="A34" s="341" t="s">
        <v>179</v>
      </c>
      <c r="B34" s="342" t="s">
        <v>144</v>
      </c>
      <c r="C34" s="343" t="s">
        <v>93</v>
      </c>
      <c r="D34" s="291" t="s">
        <v>268</v>
      </c>
      <c r="E34" s="291" t="s">
        <v>283</v>
      </c>
      <c r="F34" s="288" t="s">
        <v>283</v>
      </c>
      <c r="G34" s="288" t="s">
        <v>142</v>
      </c>
      <c r="H34" s="289">
        <f t="shared" si="0"/>
        <v>1.767</v>
      </c>
      <c r="I34" s="290">
        <v>1.767</v>
      </c>
      <c r="J34" s="291" t="s">
        <v>271</v>
      </c>
      <c r="K34" s="289">
        <f t="shared" si="1"/>
        <v>0</v>
      </c>
      <c r="L34" s="344">
        <v>0</v>
      </c>
      <c r="M34" s="288" t="s">
        <v>142</v>
      </c>
      <c r="N34" s="292" t="s">
        <v>94</v>
      </c>
      <c r="O34" s="289">
        <f t="shared" si="2"/>
        <v>1.767</v>
      </c>
      <c r="P34" s="289">
        <f t="shared" si="3"/>
        <v>1.767</v>
      </c>
      <c r="Q34" s="289">
        <v>1.82</v>
      </c>
      <c r="R34" s="289">
        <v>0</v>
      </c>
      <c r="S34" s="289">
        <v>0</v>
      </c>
      <c r="T34" s="287">
        <v>1.82</v>
      </c>
      <c r="U34" s="287">
        <f>S34</f>
        <v>0</v>
      </c>
      <c r="V34" s="287">
        <v>1.82</v>
      </c>
      <c r="W34" s="293">
        <f t="shared" si="23"/>
        <v>1.82</v>
      </c>
      <c r="X34" s="293">
        <v>0</v>
      </c>
      <c r="Y34" s="294">
        <v>0</v>
      </c>
      <c r="Z34" s="295">
        <v>0</v>
      </c>
      <c r="AA34" s="295">
        <v>0</v>
      </c>
      <c r="AB34" s="295">
        <v>0</v>
      </c>
      <c r="AC34" s="296">
        <f t="shared" si="4"/>
        <v>0</v>
      </c>
      <c r="AD34" s="296">
        <f t="shared" si="5"/>
        <v>0</v>
      </c>
      <c r="AE34" s="295">
        <v>0</v>
      </c>
      <c r="AF34" s="295">
        <v>0</v>
      </c>
      <c r="AG34" s="295">
        <v>0</v>
      </c>
      <c r="AH34" s="296">
        <f t="shared" si="6"/>
        <v>0</v>
      </c>
      <c r="AI34" s="294">
        <v>0</v>
      </c>
      <c r="AJ34" s="295">
        <v>0</v>
      </c>
      <c r="AK34" s="295">
        <v>0</v>
      </c>
      <c r="AL34" s="295">
        <v>0</v>
      </c>
      <c r="AM34" s="296">
        <f t="shared" si="7"/>
        <v>0</v>
      </c>
      <c r="AN34" s="294">
        <f t="shared" si="20"/>
        <v>0</v>
      </c>
      <c r="AO34" s="295">
        <v>0</v>
      </c>
      <c r="AP34" s="295">
        <v>0</v>
      </c>
      <c r="AQ34" s="295">
        <v>0</v>
      </c>
      <c r="AR34" s="296">
        <f t="shared" si="8"/>
        <v>0</v>
      </c>
      <c r="AS34" s="294">
        <v>1.82</v>
      </c>
      <c r="AT34" s="295">
        <v>0</v>
      </c>
      <c r="AU34" s="295">
        <v>0</v>
      </c>
      <c r="AV34" s="295">
        <v>0</v>
      </c>
      <c r="AW34" s="296">
        <f t="shared" si="9"/>
        <v>1.82</v>
      </c>
      <c r="AX34" s="294">
        <v>0</v>
      </c>
      <c r="AY34" s="295">
        <v>0</v>
      </c>
      <c r="AZ34" s="295">
        <v>0</v>
      </c>
      <c r="BA34" s="295">
        <v>0</v>
      </c>
      <c r="BB34" s="296">
        <f t="shared" si="10"/>
        <v>0</v>
      </c>
      <c r="BC34" s="294">
        <v>0</v>
      </c>
      <c r="BD34" s="295">
        <v>0</v>
      </c>
      <c r="BE34" s="295">
        <v>0</v>
      </c>
      <c r="BF34" s="295">
        <v>0</v>
      </c>
      <c r="BG34" s="296">
        <f t="shared" si="11"/>
        <v>0</v>
      </c>
      <c r="BH34" s="294">
        <f t="shared" si="22"/>
        <v>0</v>
      </c>
      <c r="BI34" s="295">
        <v>0</v>
      </c>
      <c r="BJ34" s="295">
        <v>0</v>
      </c>
      <c r="BK34" s="295">
        <v>0</v>
      </c>
      <c r="BL34" s="296">
        <f t="shared" si="16"/>
        <v>0</v>
      </c>
      <c r="BM34" s="73">
        <v>0</v>
      </c>
      <c r="BN34" s="65">
        <v>0</v>
      </c>
      <c r="BO34" s="65">
        <v>0</v>
      </c>
      <c r="BP34" s="65">
        <v>0</v>
      </c>
      <c r="BQ34" s="76">
        <f t="shared" si="12"/>
        <v>0</v>
      </c>
      <c r="BR34" s="73">
        <f t="shared" si="17"/>
        <v>0</v>
      </c>
      <c r="BS34" s="65">
        <v>0</v>
      </c>
      <c r="BT34" s="65">
        <v>0</v>
      </c>
      <c r="BU34" s="65">
        <v>0</v>
      </c>
      <c r="BV34" s="76">
        <f t="shared" si="13"/>
        <v>0</v>
      </c>
      <c r="BW34" s="78">
        <v>1.82</v>
      </c>
      <c r="BX34" s="65">
        <v>0</v>
      </c>
      <c r="BY34" s="65">
        <v>0</v>
      </c>
      <c r="BZ34" s="65">
        <v>0</v>
      </c>
      <c r="CA34" s="65">
        <f t="shared" si="14"/>
        <v>1.82</v>
      </c>
      <c r="CB34" s="78">
        <v>0</v>
      </c>
      <c r="CC34" s="65">
        <v>0</v>
      </c>
      <c r="CD34" s="65">
        <v>0</v>
      </c>
      <c r="CE34" s="65">
        <v>0</v>
      </c>
      <c r="CF34" s="65">
        <f t="shared" si="15"/>
        <v>0</v>
      </c>
      <c r="CG34" s="65"/>
      <c r="CH34" s="65"/>
      <c r="CI34" s="65"/>
      <c r="CJ34" s="65"/>
      <c r="CK34" s="65"/>
      <c r="CL34" s="65"/>
      <c r="CM34" s="65"/>
      <c r="CN34" s="65"/>
      <c r="CO34" s="65"/>
      <c r="CP34" s="65"/>
      <c r="CQ34" s="65"/>
      <c r="CR34" s="65"/>
      <c r="CS34" s="65"/>
      <c r="CT34" s="65"/>
      <c r="CU34" s="65"/>
      <c r="CV34" s="65"/>
      <c r="CW34" s="65"/>
      <c r="CX34" s="65"/>
      <c r="CY34" s="65"/>
      <c r="CZ34" s="68" t="s">
        <v>281</v>
      </c>
    </row>
    <row r="35" spans="1:104" ht="63">
      <c r="A35" s="30" t="s">
        <v>181</v>
      </c>
      <c r="B35" s="31" t="s">
        <v>285</v>
      </c>
      <c r="C35" s="63" t="s">
        <v>93</v>
      </c>
      <c r="D35" s="68" t="s">
        <v>268</v>
      </c>
      <c r="E35" s="68" t="s">
        <v>272</v>
      </c>
      <c r="F35" s="83" t="s">
        <v>272</v>
      </c>
      <c r="G35" s="83" t="s">
        <v>272</v>
      </c>
      <c r="H35" s="69" t="str">
        <f t="shared" si="0"/>
        <v>1,566</v>
      </c>
      <c r="I35" s="86" t="s">
        <v>286</v>
      </c>
      <c r="J35" s="68" t="s">
        <v>271</v>
      </c>
      <c r="K35" s="69" t="str">
        <f t="shared" si="1"/>
        <v>1,566</v>
      </c>
      <c r="L35" s="70" t="str">
        <f>I35</f>
        <v>1,566</v>
      </c>
      <c r="M35" s="83" t="s">
        <v>278</v>
      </c>
      <c r="N35" s="72" t="s">
        <v>94</v>
      </c>
      <c r="O35" s="69" t="str">
        <f t="shared" si="2"/>
        <v>1,566</v>
      </c>
      <c r="P35" s="69" t="str">
        <f t="shared" si="3"/>
        <v>1,566</v>
      </c>
      <c r="Q35" s="69">
        <v>1.63</v>
      </c>
      <c r="R35" s="69" t="str">
        <f aca="true" t="shared" si="24" ref="R35:S38">P35</f>
        <v>1,566</v>
      </c>
      <c r="S35" s="69">
        <f t="shared" si="24"/>
        <v>1.63</v>
      </c>
      <c r="T35" s="287">
        <f>Q35</f>
        <v>1.63</v>
      </c>
      <c r="U35" s="287">
        <f>S35</f>
        <v>1.63</v>
      </c>
      <c r="V35" s="287">
        <v>1.63</v>
      </c>
      <c r="W35" s="293">
        <f t="shared" si="23"/>
        <v>1.63</v>
      </c>
      <c r="X35" s="293">
        <f>W35</f>
        <v>1.63</v>
      </c>
      <c r="Y35" s="73">
        <v>0</v>
      </c>
      <c r="Z35" s="74">
        <v>0</v>
      </c>
      <c r="AA35" s="74">
        <v>0</v>
      </c>
      <c r="AB35" s="74">
        <v>0</v>
      </c>
      <c r="AC35" s="75">
        <f t="shared" si="4"/>
        <v>0</v>
      </c>
      <c r="AD35" s="75">
        <f t="shared" si="5"/>
        <v>0</v>
      </c>
      <c r="AE35" s="74">
        <v>0</v>
      </c>
      <c r="AF35" s="74">
        <v>0</v>
      </c>
      <c r="AG35" s="74">
        <v>0</v>
      </c>
      <c r="AH35" s="75">
        <f t="shared" si="6"/>
        <v>0</v>
      </c>
      <c r="AI35" s="294">
        <v>0</v>
      </c>
      <c r="AJ35" s="295">
        <v>0</v>
      </c>
      <c r="AK35" s="295">
        <v>0</v>
      </c>
      <c r="AL35" s="295">
        <v>0</v>
      </c>
      <c r="AM35" s="296">
        <f t="shared" si="7"/>
        <v>0</v>
      </c>
      <c r="AN35" s="294">
        <f t="shared" si="20"/>
        <v>0</v>
      </c>
      <c r="AO35" s="295">
        <v>0</v>
      </c>
      <c r="AP35" s="295">
        <v>0</v>
      </c>
      <c r="AQ35" s="295">
        <v>0</v>
      </c>
      <c r="AR35" s="296">
        <f t="shared" si="8"/>
        <v>0</v>
      </c>
      <c r="AS35" s="73">
        <v>0</v>
      </c>
      <c r="AT35" s="65">
        <v>0</v>
      </c>
      <c r="AU35" s="65">
        <v>0</v>
      </c>
      <c r="AV35" s="65">
        <v>0</v>
      </c>
      <c r="AW35" s="76">
        <f t="shared" si="9"/>
        <v>0</v>
      </c>
      <c r="AX35" s="73">
        <f t="shared" si="21"/>
        <v>0</v>
      </c>
      <c r="AY35" s="65">
        <v>0</v>
      </c>
      <c r="AZ35" s="65">
        <v>0</v>
      </c>
      <c r="BA35" s="65">
        <v>0</v>
      </c>
      <c r="BB35" s="76">
        <f t="shared" si="10"/>
        <v>0</v>
      </c>
      <c r="BC35" s="75">
        <v>1.63</v>
      </c>
      <c r="BD35" s="74">
        <v>0</v>
      </c>
      <c r="BE35" s="74">
        <v>0</v>
      </c>
      <c r="BF35" s="74">
        <v>0</v>
      </c>
      <c r="BG35" s="75">
        <f t="shared" si="11"/>
        <v>1.63</v>
      </c>
      <c r="BH35" s="75">
        <f t="shared" si="22"/>
        <v>1.63</v>
      </c>
      <c r="BI35" s="74">
        <v>0</v>
      </c>
      <c r="BJ35" s="74">
        <v>0</v>
      </c>
      <c r="BK35" s="74">
        <v>0</v>
      </c>
      <c r="BL35" s="75">
        <f t="shared" si="16"/>
        <v>1.63</v>
      </c>
      <c r="BM35" s="73">
        <v>0</v>
      </c>
      <c r="BN35" s="65">
        <v>0</v>
      </c>
      <c r="BO35" s="65">
        <v>0</v>
      </c>
      <c r="BP35" s="65">
        <v>0</v>
      </c>
      <c r="BQ35" s="76">
        <f t="shared" si="12"/>
        <v>0</v>
      </c>
      <c r="BR35" s="73">
        <f t="shared" si="17"/>
        <v>0</v>
      </c>
      <c r="BS35" s="65">
        <v>0</v>
      </c>
      <c r="BT35" s="65">
        <v>0</v>
      </c>
      <c r="BU35" s="65">
        <v>0</v>
      </c>
      <c r="BV35" s="76">
        <f t="shared" si="13"/>
        <v>0</v>
      </c>
      <c r="BW35" s="78">
        <v>1.63</v>
      </c>
      <c r="BX35" s="65">
        <v>0</v>
      </c>
      <c r="BY35" s="65">
        <v>0</v>
      </c>
      <c r="BZ35" s="65">
        <v>0</v>
      </c>
      <c r="CA35" s="65">
        <f t="shared" si="14"/>
        <v>1.63</v>
      </c>
      <c r="CB35" s="78">
        <v>1.63</v>
      </c>
      <c r="CC35" s="65">
        <v>0</v>
      </c>
      <c r="CD35" s="65">
        <v>0</v>
      </c>
      <c r="CE35" s="65">
        <v>0</v>
      </c>
      <c r="CF35" s="65">
        <f t="shared" si="15"/>
        <v>1.63</v>
      </c>
      <c r="CG35" s="65"/>
      <c r="CH35" s="65"/>
      <c r="CI35" s="65"/>
      <c r="CJ35" s="65"/>
      <c r="CK35" s="65"/>
      <c r="CL35" s="65"/>
      <c r="CM35" s="65"/>
      <c r="CN35" s="65"/>
      <c r="CO35" s="65"/>
      <c r="CP35" s="65"/>
      <c r="CQ35" s="65"/>
      <c r="CR35" s="65"/>
      <c r="CS35" s="65"/>
      <c r="CT35" s="65"/>
      <c r="CU35" s="65"/>
      <c r="CV35" s="65"/>
      <c r="CW35" s="65"/>
      <c r="CX35" s="65"/>
      <c r="CY35" s="65"/>
      <c r="CZ35" s="65"/>
    </row>
    <row r="36" spans="1:104" ht="63">
      <c r="A36" s="30" t="s">
        <v>287</v>
      </c>
      <c r="B36" s="31" t="s">
        <v>288</v>
      </c>
      <c r="C36" s="63" t="s">
        <v>93</v>
      </c>
      <c r="D36" s="68" t="s">
        <v>268</v>
      </c>
      <c r="E36" s="68" t="s">
        <v>272</v>
      </c>
      <c r="F36" s="83" t="s">
        <v>272</v>
      </c>
      <c r="G36" s="83" t="s">
        <v>272</v>
      </c>
      <c r="H36" s="69" t="str">
        <f t="shared" si="0"/>
        <v>1,991</v>
      </c>
      <c r="I36" s="86" t="s">
        <v>289</v>
      </c>
      <c r="J36" s="68" t="s">
        <v>271</v>
      </c>
      <c r="K36" s="69" t="str">
        <f t="shared" si="1"/>
        <v>1,991</v>
      </c>
      <c r="L36" s="70" t="str">
        <f>I36</f>
        <v>1,991</v>
      </c>
      <c r="M36" s="83" t="s">
        <v>278</v>
      </c>
      <c r="N36" s="72" t="s">
        <v>94</v>
      </c>
      <c r="O36" s="69" t="str">
        <f t="shared" si="2"/>
        <v>1,991</v>
      </c>
      <c r="P36" s="69" t="str">
        <f t="shared" si="3"/>
        <v>1,991</v>
      </c>
      <c r="Q36" s="69">
        <v>2.07</v>
      </c>
      <c r="R36" s="69" t="str">
        <f t="shared" si="24"/>
        <v>1,991</v>
      </c>
      <c r="S36" s="69">
        <f t="shared" si="24"/>
        <v>2.07</v>
      </c>
      <c r="T36" s="287">
        <f>Q36</f>
        <v>2.07</v>
      </c>
      <c r="U36" s="287">
        <f>S36</f>
        <v>2.07</v>
      </c>
      <c r="V36" s="287">
        <v>2.07</v>
      </c>
      <c r="W36" s="293">
        <f t="shared" si="23"/>
        <v>2.07</v>
      </c>
      <c r="X36" s="293">
        <f>W36</f>
        <v>2.07</v>
      </c>
      <c r="Y36" s="73">
        <v>0</v>
      </c>
      <c r="Z36" s="74">
        <v>0</v>
      </c>
      <c r="AA36" s="74">
        <v>0</v>
      </c>
      <c r="AB36" s="74">
        <v>0</v>
      </c>
      <c r="AC36" s="75">
        <f t="shared" si="4"/>
        <v>0</v>
      </c>
      <c r="AD36" s="75">
        <f t="shared" si="5"/>
        <v>0</v>
      </c>
      <c r="AE36" s="74">
        <v>0</v>
      </c>
      <c r="AF36" s="74">
        <v>0</v>
      </c>
      <c r="AG36" s="74">
        <v>0</v>
      </c>
      <c r="AH36" s="75">
        <f t="shared" si="6"/>
        <v>0</v>
      </c>
      <c r="AI36" s="294">
        <v>0</v>
      </c>
      <c r="AJ36" s="295">
        <v>0</v>
      </c>
      <c r="AK36" s="295">
        <v>0</v>
      </c>
      <c r="AL36" s="295">
        <v>0</v>
      </c>
      <c r="AM36" s="296">
        <f t="shared" si="7"/>
        <v>0</v>
      </c>
      <c r="AN36" s="294">
        <f t="shared" si="20"/>
        <v>0</v>
      </c>
      <c r="AO36" s="295">
        <v>0</v>
      </c>
      <c r="AP36" s="295">
        <v>0</v>
      </c>
      <c r="AQ36" s="295">
        <v>0</v>
      </c>
      <c r="AR36" s="296">
        <f t="shared" si="8"/>
        <v>0</v>
      </c>
      <c r="AS36" s="73">
        <v>0</v>
      </c>
      <c r="AT36" s="65">
        <v>0</v>
      </c>
      <c r="AU36" s="65">
        <v>0</v>
      </c>
      <c r="AV36" s="65">
        <v>0</v>
      </c>
      <c r="AW36" s="76">
        <f t="shared" si="9"/>
        <v>0</v>
      </c>
      <c r="AX36" s="73">
        <f t="shared" si="21"/>
        <v>0</v>
      </c>
      <c r="AY36" s="65">
        <v>0</v>
      </c>
      <c r="AZ36" s="65">
        <v>0</v>
      </c>
      <c r="BA36" s="65">
        <v>0</v>
      </c>
      <c r="BB36" s="76">
        <f t="shared" si="10"/>
        <v>0</v>
      </c>
      <c r="BC36" s="75">
        <v>2.07</v>
      </c>
      <c r="BD36" s="74">
        <v>0</v>
      </c>
      <c r="BE36" s="74">
        <v>0</v>
      </c>
      <c r="BF36" s="74">
        <v>0</v>
      </c>
      <c r="BG36" s="75">
        <f t="shared" si="11"/>
        <v>2.07</v>
      </c>
      <c r="BH36" s="75">
        <f t="shared" si="22"/>
        <v>2.07</v>
      </c>
      <c r="BI36" s="74">
        <v>0</v>
      </c>
      <c r="BJ36" s="74">
        <v>0</v>
      </c>
      <c r="BK36" s="74">
        <v>0</v>
      </c>
      <c r="BL36" s="75">
        <f t="shared" si="16"/>
        <v>2.07</v>
      </c>
      <c r="BM36" s="73">
        <v>0</v>
      </c>
      <c r="BN36" s="65">
        <v>0</v>
      </c>
      <c r="BO36" s="65">
        <v>0</v>
      </c>
      <c r="BP36" s="65">
        <v>0</v>
      </c>
      <c r="BQ36" s="76">
        <f t="shared" si="12"/>
        <v>0</v>
      </c>
      <c r="BR36" s="73">
        <f t="shared" si="17"/>
        <v>0</v>
      </c>
      <c r="BS36" s="65">
        <v>0</v>
      </c>
      <c r="BT36" s="65">
        <v>0</v>
      </c>
      <c r="BU36" s="65">
        <v>0</v>
      </c>
      <c r="BV36" s="76">
        <f t="shared" si="13"/>
        <v>0</v>
      </c>
      <c r="BW36" s="78">
        <v>2.07</v>
      </c>
      <c r="BX36" s="65">
        <v>0</v>
      </c>
      <c r="BY36" s="65">
        <v>0</v>
      </c>
      <c r="BZ36" s="65">
        <v>0</v>
      </c>
      <c r="CA36" s="65">
        <f t="shared" si="14"/>
        <v>2.07</v>
      </c>
      <c r="CB36" s="78">
        <v>2.07</v>
      </c>
      <c r="CC36" s="65">
        <v>0</v>
      </c>
      <c r="CD36" s="65">
        <v>0</v>
      </c>
      <c r="CE36" s="65">
        <v>0</v>
      </c>
      <c r="CF36" s="65">
        <f t="shared" si="15"/>
        <v>2.07</v>
      </c>
      <c r="CG36" s="65"/>
      <c r="CH36" s="65"/>
      <c r="CI36" s="65"/>
      <c r="CJ36" s="65"/>
      <c r="CK36" s="65"/>
      <c r="CL36" s="65"/>
      <c r="CM36" s="65"/>
      <c r="CN36" s="65"/>
      <c r="CO36" s="65"/>
      <c r="CP36" s="65"/>
      <c r="CQ36" s="65"/>
      <c r="CR36" s="65"/>
      <c r="CS36" s="65"/>
      <c r="CT36" s="65"/>
      <c r="CU36" s="65"/>
      <c r="CV36" s="65"/>
      <c r="CW36" s="65"/>
      <c r="CX36" s="65"/>
      <c r="CY36" s="65"/>
      <c r="CZ36" s="65"/>
    </row>
    <row r="37" spans="1:104" ht="63">
      <c r="A37" s="30" t="s">
        <v>290</v>
      </c>
      <c r="B37" s="31" t="s">
        <v>291</v>
      </c>
      <c r="C37" s="63" t="s">
        <v>93</v>
      </c>
      <c r="D37" s="68" t="s">
        <v>268</v>
      </c>
      <c r="E37" s="68" t="s">
        <v>272</v>
      </c>
      <c r="F37" s="83" t="s">
        <v>272</v>
      </c>
      <c r="G37" s="83" t="s">
        <v>272</v>
      </c>
      <c r="H37" s="69" t="str">
        <f t="shared" si="0"/>
        <v>1,208</v>
      </c>
      <c r="I37" s="86" t="s">
        <v>292</v>
      </c>
      <c r="J37" s="68" t="s">
        <v>271</v>
      </c>
      <c r="K37" s="69" t="str">
        <f t="shared" si="1"/>
        <v>1,208</v>
      </c>
      <c r="L37" s="70" t="str">
        <f>I37</f>
        <v>1,208</v>
      </c>
      <c r="M37" s="83" t="s">
        <v>278</v>
      </c>
      <c r="N37" s="72" t="s">
        <v>94</v>
      </c>
      <c r="O37" s="69" t="str">
        <f t="shared" si="2"/>
        <v>1,208</v>
      </c>
      <c r="P37" s="69" t="str">
        <f t="shared" si="3"/>
        <v>1,208</v>
      </c>
      <c r="Q37" s="69">
        <v>1.25</v>
      </c>
      <c r="R37" s="69" t="str">
        <f t="shared" si="24"/>
        <v>1,208</v>
      </c>
      <c r="S37" s="69">
        <f t="shared" si="24"/>
        <v>1.25</v>
      </c>
      <c r="T37" s="287">
        <f>Q37</f>
        <v>1.25</v>
      </c>
      <c r="U37" s="287">
        <f>S37</f>
        <v>1.25</v>
      </c>
      <c r="V37" s="287">
        <v>1.25</v>
      </c>
      <c r="W37" s="293">
        <f t="shared" si="23"/>
        <v>1.25</v>
      </c>
      <c r="X37" s="293">
        <f>W37</f>
        <v>1.25</v>
      </c>
      <c r="Y37" s="73">
        <v>0</v>
      </c>
      <c r="Z37" s="74">
        <v>0</v>
      </c>
      <c r="AA37" s="74">
        <v>0</v>
      </c>
      <c r="AB37" s="74">
        <v>0</v>
      </c>
      <c r="AC37" s="75">
        <f t="shared" si="4"/>
        <v>0</v>
      </c>
      <c r="AD37" s="75">
        <f t="shared" si="5"/>
        <v>0</v>
      </c>
      <c r="AE37" s="74">
        <v>0</v>
      </c>
      <c r="AF37" s="74">
        <v>0</v>
      </c>
      <c r="AG37" s="74">
        <v>0</v>
      </c>
      <c r="AH37" s="75">
        <f t="shared" si="6"/>
        <v>0</v>
      </c>
      <c r="AI37" s="294">
        <v>0</v>
      </c>
      <c r="AJ37" s="295">
        <v>0</v>
      </c>
      <c r="AK37" s="295">
        <v>0</v>
      </c>
      <c r="AL37" s="295">
        <v>0</v>
      </c>
      <c r="AM37" s="296">
        <f t="shared" si="7"/>
        <v>0</v>
      </c>
      <c r="AN37" s="294">
        <f t="shared" si="20"/>
        <v>0</v>
      </c>
      <c r="AO37" s="295">
        <v>0</v>
      </c>
      <c r="AP37" s="295">
        <v>0</v>
      </c>
      <c r="AQ37" s="295">
        <v>0</v>
      </c>
      <c r="AR37" s="296">
        <f t="shared" si="8"/>
        <v>0</v>
      </c>
      <c r="AS37" s="73">
        <v>0</v>
      </c>
      <c r="AT37" s="65">
        <v>0</v>
      </c>
      <c r="AU37" s="65">
        <v>0</v>
      </c>
      <c r="AV37" s="65">
        <v>0</v>
      </c>
      <c r="AW37" s="76">
        <f t="shared" si="9"/>
        <v>0</v>
      </c>
      <c r="AX37" s="73">
        <f t="shared" si="21"/>
        <v>0</v>
      </c>
      <c r="AY37" s="65">
        <v>0</v>
      </c>
      <c r="AZ37" s="65">
        <v>0</v>
      </c>
      <c r="BA37" s="65">
        <v>0</v>
      </c>
      <c r="BB37" s="76">
        <f t="shared" si="10"/>
        <v>0</v>
      </c>
      <c r="BC37" s="75">
        <v>1.25</v>
      </c>
      <c r="BD37" s="74">
        <v>0</v>
      </c>
      <c r="BE37" s="74">
        <v>0</v>
      </c>
      <c r="BF37" s="74">
        <v>0</v>
      </c>
      <c r="BG37" s="75">
        <f t="shared" si="11"/>
        <v>1.25</v>
      </c>
      <c r="BH37" s="75">
        <f t="shared" si="22"/>
        <v>1.25</v>
      </c>
      <c r="BI37" s="74">
        <v>0</v>
      </c>
      <c r="BJ37" s="74">
        <v>0</v>
      </c>
      <c r="BK37" s="74">
        <v>0</v>
      </c>
      <c r="BL37" s="75">
        <f t="shared" si="16"/>
        <v>1.25</v>
      </c>
      <c r="BM37" s="73">
        <v>0</v>
      </c>
      <c r="BN37" s="65">
        <v>0</v>
      </c>
      <c r="BO37" s="65">
        <v>0</v>
      </c>
      <c r="BP37" s="65">
        <v>0</v>
      </c>
      <c r="BQ37" s="76">
        <f t="shared" si="12"/>
        <v>0</v>
      </c>
      <c r="BR37" s="73">
        <f t="shared" si="17"/>
        <v>0</v>
      </c>
      <c r="BS37" s="65">
        <v>0</v>
      </c>
      <c r="BT37" s="65">
        <v>0</v>
      </c>
      <c r="BU37" s="65">
        <v>0</v>
      </c>
      <c r="BV37" s="76">
        <f t="shared" si="13"/>
        <v>0</v>
      </c>
      <c r="BW37" s="78">
        <v>1.25</v>
      </c>
      <c r="BX37" s="65">
        <v>0</v>
      </c>
      <c r="BY37" s="65">
        <v>0</v>
      </c>
      <c r="BZ37" s="65">
        <v>0</v>
      </c>
      <c r="CA37" s="65">
        <f t="shared" si="14"/>
        <v>1.25</v>
      </c>
      <c r="CB37" s="78">
        <v>1.25</v>
      </c>
      <c r="CC37" s="65">
        <v>0</v>
      </c>
      <c r="CD37" s="65">
        <v>0</v>
      </c>
      <c r="CE37" s="65">
        <v>0</v>
      </c>
      <c r="CF37" s="65">
        <f t="shared" si="15"/>
        <v>1.25</v>
      </c>
      <c r="CG37" s="65"/>
      <c r="CH37" s="65"/>
      <c r="CI37" s="65"/>
      <c r="CJ37" s="65"/>
      <c r="CK37" s="65"/>
      <c r="CL37" s="65"/>
      <c r="CM37" s="65"/>
      <c r="CN37" s="65"/>
      <c r="CO37" s="65"/>
      <c r="CP37" s="65"/>
      <c r="CQ37" s="65"/>
      <c r="CR37" s="65"/>
      <c r="CS37" s="65"/>
      <c r="CT37" s="65"/>
      <c r="CU37" s="65"/>
      <c r="CV37" s="65"/>
      <c r="CW37" s="65"/>
      <c r="CX37" s="65"/>
      <c r="CY37" s="65"/>
      <c r="CZ37" s="65"/>
    </row>
    <row r="38" spans="1:104" ht="63">
      <c r="A38" s="30" t="s">
        <v>293</v>
      </c>
      <c r="B38" s="31" t="s">
        <v>294</v>
      </c>
      <c r="C38" s="63" t="s">
        <v>93</v>
      </c>
      <c r="D38" s="68" t="s">
        <v>268</v>
      </c>
      <c r="E38" s="68" t="s">
        <v>272</v>
      </c>
      <c r="F38" s="83" t="s">
        <v>272</v>
      </c>
      <c r="G38" s="83" t="s">
        <v>272</v>
      </c>
      <c r="H38" s="69" t="str">
        <f t="shared" si="0"/>
        <v>1,555</v>
      </c>
      <c r="I38" s="86" t="s">
        <v>295</v>
      </c>
      <c r="J38" s="68" t="s">
        <v>271</v>
      </c>
      <c r="K38" s="69" t="str">
        <f t="shared" si="1"/>
        <v>1,555</v>
      </c>
      <c r="L38" s="70" t="str">
        <f>I38</f>
        <v>1,555</v>
      </c>
      <c r="M38" s="83" t="s">
        <v>278</v>
      </c>
      <c r="N38" s="72" t="s">
        <v>94</v>
      </c>
      <c r="O38" s="69" t="str">
        <f t="shared" si="2"/>
        <v>1,555</v>
      </c>
      <c r="P38" s="69" t="str">
        <f t="shared" si="3"/>
        <v>1,555</v>
      </c>
      <c r="Q38" s="69">
        <v>1.62</v>
      </c>
      <c r="R38" s="69" t="str">
        <f t="shared" si="24"/>
        <v>1,555</v>
      </c>
      <c r="S38" s="69">
        <f t="shared" si="24"/>
        <v>1.62</v>
      </c>
      <c r="T38" s="287">
        <v>1.62</v>
      </c>
      <c r="U38" s="287">
        <v>1.62</v>
      </c>
      <c r="V38" s="287">
        <v>1.62</v>
      </c>
      <c r="W38" s="293">
        <f t="shared" si="23"/>
        <v>1.62</v>
      </c>
      <c r="X38" s="293">
        <f>W38</f>
        <v>1.62</v>
      </c>
      <c r="Y38" s="73">
        <v>0</v>
      </c>
      <c r="Z38" s="74">
        <v>0</v>
      </c>
      <c r="AA38" s="74">
        <v>0</v>
      </c>
      <c r="AB38" s="74">
        <v>0</v>
      </c>
      <c r="AC38" s="75">
        <f t="shared" si="4"/>
        <v>0</v>
      </c>
      <c r="AD38" s="75">
        <f t="shared" si="5"/>
        <v>0</v>
      </c>
      <c r="AE38" s="74">
        <v>0</v>
      </c>
      <c r="AF38" s="74">
        <v>0</v>
      </c>
      <c r="AG38" s="74">
        <v>0</v>
      </c>
      <c r="AH38" s="75">
        <f t="shared" si="6"/>
        <v>0</v>
      </c>
      <c r="AI38" s="294">
        <v>0</v>
      </c>
      <c r="AJ38" s="295">
        <v>0</v>
      </c>
      <c r="AK38" s="295">
        <v>0</v>
      </c>
      <c r="AL38" s="295">
        <v>0</v>
      </c>
      <c r="AM38" s="296">
        <f t="shared" si="7"/>
        <v>0</v>
      </c>
      <c r="AN38" s="294">
        <f t="shared" si="20"/>
        <v>0</v>
      </c>
      <c r="AO38" s="295">
        <v>0</v>
      </c>
      <c r="AP38" s="295">
        <v>0</v>
      </c>
      <c r="AQ38" s="295">
        <v>0</v>
      </c>
      <c r="AR38" s="296">
        <f t="shared" si="8"/>
        <v>0</v>
      </c>
      <c r="AS38" s="73">
        <v>0</v>
      </c>
      <c r="AT38" s="65">
        <v>0</v>
      </c>
      <c r="AU38" s="65">
        <v>0</v>
      </c>
      <c r="AV38" s="65">
        <v>0</v>
      </c>
      <c r="AW38" s="76">
        <f t="shared" si="9"/>
        <v>0</v>
      </c>
      <c r="AX38" s="73">
        <f t="shared" si="21"/>
        <v>0</v>
      </c>
      <c r="AY38" s="65">
        <v>0</v>
      </c>
      <c r="AZ38" s="65">
        <v>0</v>
      </c>
      <c r="BA38" s="65">
        <v>0</v>
      </c>
      <c r="BB38" s="76">
        <f t="shared" si="10"/>
        <v>0</v>
      </c>
      <c r="BC38" s="75">
        <v>1.62</v>
      </c>
      <c r="BD38" s="74">
        <v>0</v>
      </c>
      <c r="BE38" s="74">
        <v>0</v>
      </c>
      <c r="BF38" s="74">
        <v>0</v>
      </c>
      <c r="BG38" s="75">
        <f t="shared" si="11"/>
        <v>1.62</v>
      </c>
      <c r="BH38" s="75">
        <v>1.62</v>
      </c>
      <c r="BI38" s="74">
        <v>0</v>
      </c>
      <c r="BJ38" s="74">
        <v>0</v>
      </c>
      <c r="BK38" s="74">
        <v>0</v>
      </c>
      <c r="BL38" s="75">
        <v>1.62</v>
      </c>
      <c r="BM38" s="73">
        <v>0</v>
      </c>
      <c r="BN38" s="65">
        <v>0</v>
      </c>
      <c r="BO38" s="65">
        <v>0</v>
      </c>
      <c r="BP38" s="65">
        <v>0</v>
      </c>
      <c r="BQ38" s="76">
        <f t="shared" si="12"/>
        <v>0</v>
      </c>
      <c r="BR38" s="73">
        <f t="shared" si="17"/>
        <v>0</v>
      </c>
      <c r="BS38" s="65">
        <v>0</v>
      </c>
      <c r="BT38" s="65">
        <v>0</v>
      </c>
      <c r="BU38" s="65">
        <v>0</v>
      </c>
      <c r="BV38" s="76">
        <f t="shared" si="13"/>
        <v>0</v>
      </c>
      <c r="BW38" s="78">
        <v>1.62</v>
      </c>
      <c r="BX38" s="65">
        <v>0</v>
      </c>
      <c r="BY38" s="65">
        <v>0</v>
      </c>
      <c r="BZ38" s="65">
        <v>0</v>
      </c>
      <c r="CA38" s="65">
        <f t="shared" si="14"/>
        <v>1.62</v>
      </c>
      <c r="CB38" s="78">
        <v>1.62</v>
      </c>
      <c r="CC38" s="65">
        <v>0</v>
      </c>
      <c r="CD38" s="65">
        <v>0</v>
      </c>
      <c r="CE38" s="65">
        <v>0</v>
      </c>
      <c r="CF38" s="65">
        <f t="shared" si="15"/>
        <v>1.62</v>
      </c>
      <c r="CG38" s="65"/>
      <c r="CH38" s="65"/>
      <c r="CI38" s="65"/>
      <c r="CJ38" s="65"/>
      <c r="CK38" s="65"/>
      <c r="CL38" s="65"/>
      <c r="CM38" s="65"/>
      <c r="CN38" s="65"/>
      <c r="CO38" s="65"/>
      <c r="CP38" s="65"/>
      <c r="CQ38" s="65"/>
      <c r="CR38" s="65"/>
      <c r="CS38" s="65"/>
      <c r="CT38" s="65"/>
      <c r="CU38" s="65"/>
      <c r="CV38" s="65"/>
      <c r="CW38" s="65"/>
      <c r="CX38" s="65"/>
      <c r="CY38" s="65"/>
      <c r="CZ38" s="65"/>
    </row>
    <row r="39" spans="1:104" ht="78.75">
      <c r="A39" s="30" t="s">
        <v>296</v>
      </c>
      <c r="B39" s="35" t="s">
        <v>161</v>
      </c>
      <c r="C39" s="63" t="s">
        <v>93</v>
      </c>
      <c r="D39" s="68" t="s">
        <v>268</v>
      </c>
      <c r="E39" s="68" t="s">
        <v>272</v>
      </c>
      <c r="F39" s="87" t="s">
        <v>272</v>
      </c>
      <c r="G39" s="87" t="s">
        <v>142</v>
      </c>
      <c r="H39" s="69">
        <f t="shared" si="0"/>
        <v>1.409</v>
      </c>
      <c r="I39" s="86">
        <v>1.409</v>
      </c>
      <c r="J39" s="68" t="s">
        <v>271</v>
      </c>
      <c r="K39" s="69">
        <f t="shared" si="1"/>
        <v>0</v>
      </c>
      <c r="L39" s="70">
        <v>0</v>
      </c>
      <c r="M39" s="87" t="s">
        <v>142</v>
      </c>
      <c r="N39" s="72" t="s">
        <v>94</v>
      </c>
      <c r="O39" s="69">
        <f t="shared" si="2"/>
        <v>1.409</v>
      </c>
      <c r="P39" s="69">
        <f t="shared" si="3"/>
        <v>1.409</v>
      </c>
      <c r="Q39" s="69">
        <v>1.45</v>
      </c>
      <c r="R39" s="69">
        <v>0</v>
      </c>
      <c r="S39" s="69">
        <v>0</v>
      </c>
      <c r="T39" s="287">
        <v>1.45</v>
      </c>
      <c r="U39" s="287">
        <f>S39</f>
        <v>0</v>
      </c>
      <c r="V39" s="287">
        <v>1.45</v>
      </c>
      <c r="W39" s="293">
        <f t="shared" si="23"/>
        <v>1.45</v>
      </c>
      <c r="X39" s="293">
        <v>0</v>
      </c>
      <c r="Y39" s="73">
        <v>0</v>
      </c>
      <c r="Z39" s="74">
        <v>0</v>
      </c>
      <c r="AA39" s="74">
        <v>0</v>
      </c>
      <c r="AB39" s="74">
        <v>0</v>
      </c>
      <c r="AC39" s="75">
        <f t="shared" si="4"/>
        <v>0</v>
      </c>
      <c r="AD39" s="75">
        <f t="shared" si="5"/>
        <v>0</v>
      </c>
      <c r="AE39" s="74">
        <v>0</v>
      </c>
      <c r="AF39" s="74">
        <v>0</v>
      </c>
      <c r="AG39" s="74">
        <v>0</v>
      </c>
      <c r="AH39" s="75">
        <f t="shared" si="6"/>
        <v>0</v>
      </c>
      <c r="AI39" s="294">
        <v>0</v>
      </c>
      <c r="AJ39" s="295">
        <v>0</v>
      </c>
      <c r="AK39" s="295">
        <v>0</v>
      </c>
      <c r="AL39" s="295">
        <v>0</v>
      </c>
      <c r="AM39" s="296">
        <f t="shared" si="7"/>
        <v>0</v>
      </c>
      <c r="AN39" s="294">
        <f t="shared" si="20"/>
        <v>0</v>
      </c>
      <c r="AO39" s="295">
        <v>0</v>
      </c>
      <c r="AP39" s="295">
        <v>0</v>
      </c>
      <c r="AQ39" s="295">
        <v>0</v>
      </c>
      <c r="AR39" s="296">
        <f t="shared" si="8"/>
        <v>0</v>
      </c>
      <c r="AS39" s="73">
        <v>0</v>
      </c>
      <c r="AT39" s="65">
        <v>0</v>
      </c>
      <c r="AU39" s="65">
        <v>0</v>
      </c>
      <c r="AV39" s="65">
        <v>0</v>
      </c>
      <c r="AW39" s="76">
        <f t="shared" si="9"/>
        <v>0</v>
      </c>
      <c r="AX39" s="73">
        <f t="shared" si="21"/>
        <v>0</v>
      </c>
      <c r="AY39" s="65">
        <v>0</v>
      </c>
      <c r="AZ39" s="65">
        <v>0</v>
      </c>
      <c r="BA39" s="65">
        <v>0</v>
      </c>
      <c r="BB39" s="76">
        <f t="shared" si="10"/>
        <v>0</v>
      </c>
      <c r="BC39" s="75">
        <v>1.45</v>
      </c>
      <c r="BD39" s="74">
        <v>0</v>
      </c>
      <c r="BE39" s="74">
        <v>0</v>
      </c>
      <c r="BF39" s="74">
        <v>0</v>
      </c>
      <c r="BG39" s="75">
        <f t="shared" si="11"/>
        <v>1.45</v>
      </c>
      <c r="BH39" s="75">
        <v>0</v>
      </c>
      <c r="BI39" s="74">
        <v>0</v>
      </c>
      <c r="BJ39" s="74">
        <v>0</v>
      </c>
      <c r="BK39" s="74">
        <v>0</v>
      </c>
      <c r="BL39" s="75">
        <f t="shared" si="16"/>
        <v>0</v>
      </c>
      <c r="BM39" s="73">
        <v>0</v>
      </c>
      <c r="BN39" s="65">
        <v>0</v>
      </c>
      <c r="BO39" s="65">
        <v>0</v>
      </c>
      <c r="BP39" s="65">
        <v>0</v>
      </c>
      <c r="BQ39" s="76">
        <f t="shared" si="12"/>
        <v>0</v>
      </c>
      <c r="BR39" s="73">
        <f t="shared" si="17"/>
        <v>0</v>
      </c>
      <c r="BS39" s="65">
        <v>0</v>
      </c>
      <c r="BT39" s="65">
        <v>0</v>
      </c>
      <c r="BU39" s="65">
        <v>0</v>
      </c>
      <c r="BV39" s="76">
        <f t="shared" si="13"/>
        <v>0</v>
      </c>
      <c r="BW39" s="78">
        <v>1.45</v>
      </c>
      <c r="BX39" s="65">
        <v>0</v>
      </c>
      <c r="BY39" s="65">
        <v>0</v>
      </c>
      <c r="BZ39" s="65">
        <v>0</v>
      </c>
      <c r="CA39" s="65">
        <f t="shared" si="14"/>
        <v>1.45</v>
      </c>
      <c r="CB39" s="78">
        <v>0</v>
      </c>
      <c r="CC39" s="65">
        <v>0</v>
      </c>
      <c r="CD39" s="65">
        <v>0</v>
      </c>
      <c r="CE39" s="65">
        <v>0</v>
      </c>
      <c r="CF39" s="65">
        <f t="shared" si="15"/>
        <v>0</v>
      </c>
      <c r="CG39" s="65"/>
      <c r="CH39" s="65"/>
      <c r="CI39" s="65"/>
      <c r="CJ39" s="65"/>
      <c r="CK39" s="65"/>
      <c r="CL39" s="65"/>
      <c r="CM39" s="65"/>
      <c r="CN39" s="65"/>
      <c r="CO39" s="65"/>
      <c r="CP39" s="65"/>
      <c r="CQ39" s="65"/>
      <c r="CR39" s="65"/>
      <c r="CS39" s="65"/>
      <c r="CT39" s="65"/>
      <c r="CU39" s="65"/>
      <c r="CV39" s="65"/>
      <c r="CW39" s="65"/>
      <c r="CX39" s="65"/>
      <c r="CY39" s="65"/>
      <c r="CZ39" s="68" t="s">
        <v>281</v>
      </c>
    </row>
    <row r="40" spans="1:104" ht="58.5" customHeight="1">
      <c r="A40" s="30" t="s">
        <v>297</v>
      </c>
      <c r="B40" s="35" t="s">
        <v>164</v>
      </c>
      <c r="C40" s="63" t="s">
        <v>93</v>
      </c>
      <c r="D40" s="68" t="s">
        <v>268</v>
      </c>
      <c r="E40" s="68" t="s">
        <v>272</v>
      </c>
      <c r="F40" s="87" t="s">
        <v>272</v>
      </c>
      <c r="G40" s="87" t="s">
        <v>142</v>
      </c>
      <c r="H40" s="69">
        <f t="shared" si="0"/>
        <v>0.795</v>
      </c>
      <c r="I40" s="86">
        <v>0.795</v>
      </c>
      <c r="J40" s="68" t="s">
        <v>271</v>
      </c>
      <c r="K40" s="69">
        <f t="shared" si="1"/>
        <v>0</v>
      </c>
      <c r="L40" s="70">
        <v>0</v>
      </c>
      <c r="M40" s="87" t="s">
        <v>142</v>
      </c>
      <c r="N40" s="72" t="s">
        <v>94</v>
      </c>
      <c r="O40" s="69">
        <f t="shared" si="2"/>
        <v>0.795</v>
      </c>
      <c r="P40" s="69">
        <f t="shared" si="3"/>
        <v>0.795</v>
      </c>
      <c r="Q40" s="69">
        <v>0.83</v>
      </c>
      <c r="R40" s="69">
        <v>0</v>
      </c>
      <c r="S40" s="69">
        <v>0</v>
      </c>
      <c r="T40" s="287">
        <v>0.83</v>
      </c>
      <c r="U40" s="287">
        <f>S40</f>
        <v>0</v>
      </c>
      <c r="V40" s="287">
        <v>0.83</v>
      </c>
      <c r="W40" s="293">
        <f t="shared" si="23"/>
        <v>0.83</v>
      </c>
      <c r="X40" s="293">
        <v>0</v>
      </c>
      <c r="Y40" s="73">
        <v>0</v>
      </c>
      <c r="Z40" s="74">
        <v>0</v>
      </c>
      <c r="AA40" s="74">
        <v>0</v>
      </c>
      <c r="AB40" s="74">
        <v>0</v>
      </c>
      <c r="AC40" s="75">
        <f t="shared" si="4"/>
        <v>0</v>
      </c>
      <c r="AD40" s="75">
        <f t="shared" si="5"/>
        <v>0</v>
      </c>
      <c r="AE40" s="74">
        <v>0</v>
      </c>
      <c r="AF40" s="74">
        <v>0</v>
      </c>
      <c r="AG40" s="74">
        <v>0</v>
      </c>
      <c r="AH40" s="75">
        <f t="shared" si="6"/>
        <v>0</v>
      </c>
      <c r="AI40" s="294">
        <v>0</v>
      </c>
      <c r="AJ40" s="295">
        <v>0</v>
      </c>
      <c r="AK40" s="295">
        <v>0</v>
      </c>
      <c r="AL40" s="295">
        <v>0</v>
      </c>
      <c r="AM40" s="296">
        <f t="shared" si="7"/>
        <v>0</v>
      </c>
      <c r="AN40" s="294">
        <f t="shared" si="20"/>
        <v>0</v>
      </c>
      <c r="AO40" s="295">
        <v>0</v>
      </c>
      <c r="AP40" s="295">
        <v>0</v>
      </c>
      <c r="AQ40" s="295">
        <v>0</v>
      </c>
      <c r="AR40" s="296">
        <f t="shared" si="8"/>
        <v>0</v>
      </c>
      <c r="AS40" s="73">
        <v>0</v>
      </c>
      <c r="AT40" s="65">
        <v>0</v>
      </c>
      <c r="AU40" s="65">
        <v>0</v>
      </c>
      <c r="AV40" s="65">
        <v>0</v>
      </c>
      <c r="AW40" s="76">
        <f t="shared" si="9"/>
        <v>0</v>
      </c>
      <c r="AX40" s="73">
        <f t="shared" si="21"/>
        <v>0</v>
      </c>
      <c r="AY40" s="65">
        <v>0</v>
      </c>
      <c r="AZ40" s="65">
        <v>0</v>
      </c>
      <c r="BA40" s="65">
        <v>0</v>
      </c>
      <c r="BB40" s="76">
        <f t="shared" si="10"/>
        <v>0</v>
      </c>
      <c r="BC40" s="75">
        <v>0.83</v>
      </c>
      <c r="BD40" s="74">
        <v>0</v>
      </c>
      <c r="BE40" s="74">
        <v>0</v>
      </c>
      <c r="BF40" s="74">
        <v>0</v>
      </c>
      <c r="BG40" s="75">
        <f t="shared" si="11"/>
        <v>0.83</v>
      </c>
      <c r="BH40" s="75">
        <v>0</v>
      </c>
      <c r="BI40" s="74">
        <v>0</v>
      </c>
      <c r="BJ40" s="74">
        <v>0</v>
      </c>
      <c r="BK40" s="74">
        <v>0</v>
      </c>
      <c r="BL40" s="75">
        <f t="shared" si="16"/>
        <v>0</v>
      </c>
      <c r="BM40" s="73">
        <v>0</v>
      </c>
      <c r="BN40" s="65">
        <v>0</v>
      </c>
      <c r="BO40" s="65">
        <v>0</v>
      </c>
      <c r="BP40" s="65">
        <v>0</v>
      </c>
      <c r="BQ40" s="76">
        <f t="shared" si="12"/>
        <v>0</v>
      </c>
      <c r="BR40" s="73">
        <f t="shared" si="17"/>
        <v>0</v>
      </c>
      <c r="BS40" s="65">
        <v>0</v>
      </c>
      <c r="BT40" s="65">
        <v>0</v>
      </c>
      <c r="BU40" s="65">
        <v>0</v>
      </c>
      <c r="BV40" s="76">
        <f t="shared" si="13"/>
        <v>0</v>
      </c>
      <c r="BW40" s="78">
        <v>0.83</v>
      </c>
      <c r="BX40" s="65">
        <v>0</v>
      </c>
      <c r="BY40" s="65">
        <v>0</v>
      </c>
      <c r="BZ40" s="65">
        <v>0</v>
      </c>
      <c r="CA40" s="65">
        <f t="shared" si="14"/>
        <v>0.83</v>
      </c>
      <c r="CB40" s="78">
        <v>0</v>
      </c>
      <c r="CC40" s="65">
        <v>0</v>
      </c>
      <c r="CD40" s="65">
        <v>0</v>
      </c>
      <c r="CE40" s="65">
        <v>0</v>
      </c>
      <c r="CF40" s="65">
        <f t="shared" si="15"/>
        <v>0</v>
      </c>
      <c r="CG40" s="65"/>
      <c r="CH40" s="65"/>
      <c r="CI40" s="65"/>
      <c r="CJ40" s="65"/>
      <c r="CK40" s="65"/>
      <c r="CL40" s="65"/>
      <c r="CM40" s="65"/>
      <c r="CN40" s="65"/>
      <c r="CO40" s="65"/>
      <c r="CP40" s="65"/>
      <c r="CQ40" s="65"/>
      <c r="CR40" s="65"/>
      <c r="CS40" s="65"/>
      <c r="CT40" s="65"/>
      <c r="CU40" s="65"/>
      <c r="CV40" s="65"/>
      <c r="CW40" s="65"/>
      <c r="CX40" s="65"/>
      <c r="CY40" s="65"/>
      <c r="CZ40" s="68" t="s">
        <v>281</v>
      </c>
    </row>
    <row r="41" spans="1:104" ht="63">
      <c r="A41" s="30" t="s">
        <v>298</v>
      </c>
      <c r="B41" s="35" t="s">
        <v>167</v>
      </c>
      <c r="C41" s="63" t="s">
        <v>93</v>
      </c>
      <c r="D41" s="68" t="s">
        <v>268</v>
      </c>
      <c r="E41" s="68" t="s">
        <v>272</v>
      </c>
      <c r="F41" s="87" t="s">
        <v>272</v>
      </c>
      <c r="G41" s="87" t="s">
        <v>142</v>
      </c>
      <c r="H41" s="69">
        <f t="shared" si="0"/>
        <v>2.311</v>
      </c>
      <c r="I41" s="86">
        <v>2.311</v>
      </c>
      <c r="J41" s="68" t="s">
        <v>271</v>
      </c>
      <c r="K41" s="69">
        <f t="shared" si="1"/>
        <v>0</v>
      </c>
      <c r="L41" s="70">
        <v>0</v>
      </c>
      <c r="M41" s="87" t="s">
        <v>142</v>
      </c>
      <c r="N41" s="72" t="s">
        <v>94</v>
      </c>
      <c r="O41" s="69">
        <f t="shared" si="2"/>
        <v>2.311</v>
      </c>
      <c r="P41" s="69">
        <f t="shared" si="3"/>
        <v>2.311</v>
      </c>
      <c r="Q41" s="69">
        <v>2.4</v>
      </c>
      <c r="R41" s="69">
        <v>0</v>
      </c>
      <c r="S41" s="69">
        <v>0</v>
      </c>
      <c r="T41" s="287">
        <v>2.4</v>
      </c>
      <c r="U41" s="287">
        <f>S41</f>
        <v>0</v>
      </c>
      <c r="V41" s="287">
        <v>2.4</v>
      </c>
      <c r="W41" s="293">
        <f t="shared" si="23"/>
        <v>2.4</v>
      </c>
      <c r="X41" s="293">
        <v>0</v>
      </c>
      <c r="Y41" s="73">
        <v>0</v>
      </c>
      <c r="Z41" s="74">
        <v>0</v>
      </c>
      <c r="AA41" s="74">
        <v>0</v>
      </c>
      <c r="AB41" s="74">
        <v>0</v>
      </c>
      <c r="AC41" s="75">
        <f t="shared" si="4"/>
        <v>0</v>
      </c>
      <c r="AD41" s="75">
        <f t="shared" si="5"/>
        <v>0</v>
      </c>
      <c r="AE41" s="74">
        <v>0</v>
      </c>
      <c r="AF41" s="74">
        <v>0</v>
      </c>
      <c r="AG41" s="74">
        <v>0</v>
      </c>
      <c r="AH41" s="75">
        <f t="shared" si="6"/>
        <v>0</v>
      </c>
      <c r="AI41" s="294">
        <v>0</v>
      </c>
      <c r="AJ41" s="295">
        <v>0</v>
      </c>
      <c r="AK41" s="295">
        <v>0</v>
      </c>
      <c r="AL41" s="295">
        <v>0</v>
      </c>
      <c r="AM41" s="296">
        <f t="shared" si="7"/>
        <v>0</v>
      </c>
      <c r="AN41" s="294">
        <f t="shared" si="20"/>
        <v>0</v>
      </c>
      <c r="AO41" s="295">
        <v>0</v>
      </c>
      <c r="AP41" s="295">
        <v>0</v>
      </c>
      <c r="AQ41" s="295">
        <v>0</v>
      </c>
      <c r="AR41" s="296">
        <f t="shared" si="8"/>
        <v>0</v>
      </c>
      <c r="AS41" s="73">
        <v>0</v>
      </c>
      <c r="AT41" s="65">
        <v>0</v>
      </c>
      <c r="AU41" s="65">
        <v>0</v>
      </c>
      <c r="AV41" s="65">
        <v>0</v>
      </c>
      <c r="AW41" s="76">
        <f t="shared" si="9"/>
        <v>0</v>
      </c>
      <c r="AX41" s="73">
        <f t="shared" si="21"/>
        <v>0</v>
      </c>
      <c r="AY41" s="65">
        <v>0</v>
      </c>
      <c r="AZ41" s="65">
        <v>0</v>
      </c>
      <c r="BA41" s="65">
        <v>0</v>
      </c>
      <c r="BB41" s="76">
        <f t="shared" si="10"/>
        <v>0</v>
      </c>
      <c r="BC41" s="75">
        <v>2.4</v>
      </c>
      <c r="BD41" s="74">
        <v>0</v>
      </c>
      <c r="BE41" s="74">
        <v>0</v>
      </c>
      <c r="BF41" s="74">
        <v>0</v>
      </c>
      <c r="BG41" s="75">
        <f t="shared" si="11"/>
        <v>2.4</v>
      </c>
      <c r="BH41" s="75">
        <v>0</v>
      </c>
      <c r="BI41" s="74">
        <v>0</v>
      </c>
      <c r="BJ41" s="74">
        <v>0</v>
      </c>
      <c r="BK41" s="74">
        <v>0</v>
      </c>
      <c r="BL41" s="75">
        <f t="shared" si="16"/>
        <v>0</v>
      </c>
      <c r="BM41" s="73">
        <v>0</v>
      </c>
      <c r="BN41" s="65">
        <v>0</v>
      </c>
      <c r="BO41" s="65">
        <v>0</v>
      </c>
      <c r="BP41" s="65">
        <v>0</v>
      </c>
      <c r="BQ41" s="76">
        <f t="shared" si="12"/>
        <v>0</v>
      </c>
      <c r="BR41" s="73">
        <f t="shared" si="17"/>
        <v>0</v>
      </c>
      <c r="BS41" s="65">
        <v>0</v>
      </c>
      <c r="BT41" s="65">
        <v>0</v>
      </c>
      <c r="BU41" s="65">
        <v>0</v>
      </c>
      <c r="BV41" s="76">
        <f t="shared" si="13"/>
        <v>0</v>
      </c>
      <c r="BW41" s="78">
        <v>2.4</v>
      </c>
      <c r="BX41" s="65">
        <v>0</v>
      </c>
      <c r="BY41" s="65">
        <v>0</v>
      </c>
      <c r="BZ41" s="65">
        <v>0</v>
      </c>
      <c r="CA41" s="65">
        <f t="shared" si="14"/>
        <v>2.4</v>
      </c>
      <c r="CB41" s="78">
        <v>0</v>
      </c>
      <c r="CC41" s="65">
        <v>0</v>
      </c>
      <c r="CD41" s="65">
        <v>0</v>
      </c>
      <c r="CE41" s="65">
        <v>0</v>
      </c>
      <c r="CF41" s="65">
        <f t="shared" si="15"/>
        <v>0</v>
      </c>
      <c r="CG41" s="65"/>
      <c r="CH41" s="65"/>
      <c r="CI41" s="65"/>
      <c r="CJ41" s="65"/>
      <c r="CK41" s="65"/>
      <c r="CL41" s="65"/>
      <c r="CM41" s="65"/>
      <c r="CN41" s="65"/>
      <c r="CO41" s="65"/>
      <c r="CP41" s="65"/>
      <c r="CQ41" s="65"/>
      <c r="CR41" s="65"/>
      <c r="CS41" s="65"/>
      <c r="CT41" s="65"/>
      <c r="CU41" s="65"/>
      <c r="CV41" s="65"/>
      <c r="CW41" s="65"/>
      <c r="CX41" s="65"/>
      <c r="CY41" s="65"/>
      <c r="CZ41" s="68" t="s">
        <v>281</v>
      </c>
    </row>
    <row r="42" spans="1:104" ht="63">
      <c r="A42" s="341" t="s">
        <v>299</v>
      </c>
      <c r="B42" s="342" t="s">
        <v>300</v>
      </c>
      <c r="C42" s="343" t="s">
        <v>93</v>
      </c>
      <c r="D42" s="291" t="s">
        <v>268</v>
      </c>
      <c r="E42" s="291" t="s">
        <v>270</v>
      </c>
      <c r="F42" s="288" t="s">
        <v>270</v>
      </c>
      <c r="G42" s="288" t="s">
        <v>270</v>
      </c>
      <c r="H42" s="289">
        <f t="shared" si="0"/>
        <v>1.294</v>
      </c>
      <c r="I42" s="290">
        <v>1.294</v>
      </c>
      <c r="J42" s="291" t="s">
        <v>271</v>
      </c>
      <c r="K42" s="289">
        <f t="shared" si="1"/>
        <v>1.294</v>
      </c>
      <c r="L42" s="344">
        <f>I42</f>
        <v>1.294</v>
      </c>
      <c r="M42" s="288" t="s">
        <v>278</v>
      </c>
      <c r="N42" s="292" t="s">
        <v>94</v>
      </c>
      <c r="O42" s="289">
        <f aca="true" t="shared" si="25" ref="O42:O49">I42</f>
        <v>1.294</v>
      </c>
      <c r="P42" s="289">
        <f aca="true" t="shared" si="26" ref="P42:P49">I42</f>
        <v>1.294</v>
      </c>
      <c r="Q42" s="289">
        <v>1.35</v>
      </c>
      <c r="R42" s="289">
        <f aca="true" t="shared" si="27" ref="R42:S45">P42</f>
        <v>1.294</v>
      </c>
      <c r="S42" s="289">
        <f t="shared" si="27"/>
        <v>1.35</v>
      </c>
      <c r="T42" s="287">
        <v>1.35</v>
      </c>
      <c r="U42" s="287">
        <v>1.35</v>
      </c>
      <c r="V42" s="287">
        <v>1.35</v>
      </c>
      <c r="W42" s="293">
        <f aca="true" t="shared" si="28" ref="W42:X45">V42</f>
        <v>1.35</v>
      </c>
      <c r="X42" s="293">
        <f t="shared" si="28"/>
        <v>1.35</v>
      </c>
      <c r="Y42" s="294">
        <v>0</v>
      </c>
      <c r="Z42" s="295">
        <v>0</v>
      </c>
      <c r="AA42" s="295">
        <v>0</v>
      </c>
      <c r="AB42" s="295">
        <v>0</v>
      </c>
      <c r="AC42" s="296">
        <f aca="true" t="shared" si="29" ref="AC42:AC49">Y42</f>
        <v>0</v>
      </c>
      <c r="AD42" s="296">
        <f aca="true" t="shared" si="30" ref="AD42:AD49">Y42</f>
        <v>0</v>
      </c>
      <c r="AE42" s="295">
        <v>0</v>
      </c>
      <c r="AF42" s="295">
        <v>0</v>
      </c>
      <c r="AG42" s="295">
        <v>0</v>
      </c>
      <c r="AH42" s="296">
        <f aca="true" t="shared" si="31" ref="AH42:AH49">AC42</f>
        <v>0</v>
      </c>
      <c r="AI42" s="294">
        <v>0</v>
      </c>
      <c r="AJ42" s="295">
        <v>0</v>
      </c>
      <c r="AK42" s="295">
        <v>0</v>
      </c>
      <c r="AL42" s="295">
        <v>0</v>
      </c>
      <c r="AM42" s="296">
        <f aca="true" t="shared" si="32" ref="AM42:AM49">AI42</f>
        <v>0</v>
      </c>
      <c r="AN42" s="294">
        <f aca="true" t="shared" si="33" ref="AN42:AN49">AM42</f>
        <v>0</v>
      </c>
      <c r="AO42" s="295">
        <v>0</v>
      </c>
      <c r="AP42" s="295">
        <v>0</v>
      </c>
      <c r="AQ42" s="295">
        <v>0</v>
      </c>
      <c r="AR42" s="296">
        <f aca="true" t="shared" si="34" ref="AR42:AR49">AN42</f>
        <v>0</v>
      </c>
      <c r="AS42" s="294">
        <v>0</v>
      </c>
      <c r="AT42" s="295">
        <v>0</v>
      </c>
      <c r="AU42" s="295">
        <v>0</v>
      </c>
      <c r="AV42" s="295">
        <v>0</v>
      </c>
      <c r="AW42" s="296">
        <f aca="true" t="shared" si="35" ref="AW42:AW49">AS42</f>
        <v>0</v>
      </c>
      <c r="AX42" s="294">
        <f aca="true" t="shared" si="36" ref="AX42:AX49">AW42</f>
        <v>0</v>
      </c>
      <c r="AY42" s="295">
        <v>0</v>
      </c>
      <c r="AZ42" s="295">
        <v>0</v>
      </c>
      <c r="BA42" s="295">
        <v>0</v>
      </c>
      <c r="BB42" s="296">
        <f aca="true" t="shared" si="37" ref="BB42:BB49">AX42</f>
        <v>0</v>
      </c>
      <c r="BC42" s="294">
        <v>0</v>
      </c>
      <c r="BD42" s="295">
        <v>0</v>
      </c>
      <c r="BE42" s="295">
        <v>0</v>
      </c>
      <c r="BF42" s="295">
        <v>0</v>
      </c>
      <c r="BG42" s="296">
        <f aca="true" t="shared" si="38" ref="BG42:BG49">BC42</f>
        <v>0</v>
      </c>
      <c r="BH42" s="294">
        <f aca="true" t="shared" si="39" ref="BH42:BH49">BG42</f>
        <v>0</v>
      </c>
      <c r="BI42" s="295">
        <v>0</v>
      </c>
      <c r="BJ42" s="295">
        <v>0</v>
      </c>
      <c r="BK42" s="295">
        <v>0</v>
      </c>
      <c r="BL42" s="296">
        <f aca="true" t="shared" si="40" ref="BL42:BL49">BH42</f>
        <v>0</v>
      </c>
      <c r="BM42" s="294">
        <v>1.35</v>
      </c>
      <c r="BN42" s="295">
        <v>0</v>
      </c>
      <c r="BO42" s="295">
        <v>0</v>
      </c>
      <c r="BP42" s="295">
        <v>0</v>
      </c>
      <c r="BQ42" s="296">
        <f aca="true" t="shared" si="41" ref="BQ42:BQ49">BM42</f>
        <v>1.35</v>
      </c>
      <c r="BR42" s="294">
        <f>BM42</f>
        <v>1.35</v>
      </c>
      <c r="BS42" s="295">
        <v>0</v>
      </c>
      <c r="BT42" s="295">
        <v>0</v>
      </c>
      <c r="BU42" s="295">
        <v>0</v>
      </c>
      <c r="BV42" s="296">
        <f aca="true" t="shared" si="42" ref="BV42:BV49">BR42</f>
        <v>1.35</v>
      </c>
      <c r="BW42" s="352">
        <v>1.35</v>
      </c>
      <c r="BX42" s="295">
        <v>0</v>
      </c>
      <c r="BY42" s="295">
        <v>0</v>
      </c>
      <c r="BZ42" s="295">
        <v>0</v>
      </c>
      <c r="CA42" s="295">
        <f t="shared" si="14"/>
        <v>1.35</v>
      </c>
      <c r="CB42" s="352">
        <v>1.35</v>
      </c>
      <c r="CC42" s="295">
        <v>0</v>
      </c>
      <c r="CD42" s="295">
        <v>0</v>
      </c>
      <c r="CE42" s="295">
        <v>0</v>
      </c>
      <c r="CF42" s="295">
        <f t="shared" si="15"/>
        <v>1.35</v>
      </c>
      <c r="CG42" s="295"/>
      <c r="CH42" s="295"/>
      <c r="CI42" s="295"/>
      <c r="CJ42" s="295"/>
      <c r="CK42" s="295"/>
      <c r="CL42" s="295"/>
      <c r="CM42" s="295"/>
      <c r="CN42" s="295"/>
      <c r="CO42" s="295"/>
      <c r="CP42" s="295"/>
      <c r="CQ42" s="295"/>
      <c r="CR42" s="295"/>
      <c r="CS42" s="295"/>
      <c r="CT42" s="295"/>
      <c r="CU42" s="295"/>
      <c r="CV42" s="295"/>
      <c r="CW42" s="295"/>
      <c r="CX42" s="295"/>
      <c r="CY42" s="295"/>
      <c r="CZ42" s="295"/>
    </row>
    <row r="43" spans="1:104" ht="31.5">
      <c r="A43" s="341" t="s">
        <v>301</v>
      </c>
      <c r="B43" s="342" t="s">
        <v>302</v>
      </c>
      <c r="C43" s="343" t="s">
        <v>93</v>
      </c>
      <c r="D43" s="291" t="s">
        <v>268</v>
      </c>
      <c r="E43" s="291" t="s">
        <v>270</v>
      </c>
      <c r="F43" s="288" t="s">
        <v>270</v>
      </c>
      <c r="G43" s="288" t="s">
        <v>270</v>
      </c>
      <c r="H43" s="289" t="str">
        <f t="shared" si="0"/>
        <v>1,594</v>
      </c>
      <c r="I43" s="345" t="s">
        <v>303</v>
      </c>
      <c r="J43" s="291" t="s">
        <v>271</v>
      </c>
      <c r="K43" s="289" t="str">
        <f t="shared" si="1"/>
        <v>1,594</v>
      </c>
      <c r="L43" s="344" t="str">
        <f>I43</f>
        <v>1,594</v>
      </c>
      <c r="M43" s="288" t="s">
        <v>278</v>
      </c>
      <c r="N43" s="292" t="s">
        <v>94</v>
      </c>
      <c r="O43" s="289" t="str">
        <f t="shared" si="25"/>
        <v>1,594</v>
      </c>
      <c r="P43" s="289" t="str">
        <f t="shared" si="26"/>
        <v>1,594</v>
      </c>
      <c r="Q43" s="289">
        <v>1.65</v>
      </c>
      <c r="R43" s="289" t="str">
        <f t="shared" si="27"/>
        <v>1,594</v>
      </c>
      <c r="S43" s="289">
        <f t="shared" si="27"/>
        <v>1.65</v>
      </c>
      <c r="T43" s="287">
        <v>1.65</v>
      </c>
      <c r="U43" s="287">
        <v>1.65</v>
      </c>
      <c r="V43" s="287">
        <v>1.65</v>
      </c>
      <c r="W43" s="293">
        <f t="shared" si="28"/>
        <v>1.65</v>
      </c>
      <c r="X43" s="293">
        <f t="shared" si="28"/>
        <v>1.65</v>
      </c>
      <c r="Y43" s="294">
        <v>0</v>
      </c>
      <c r="Z43" s="295">
        <v>0</v>
      </c>
      <c r="AA43" s="295">
        <v>0</v>
      </c>
      <c r="AB43" s="295">
        <v>0</v>
      </c>
      <c r="AC43" s="296">
        <f t="shared" si="29"/>
        <v>0</v>
      </c>
      <c r="AD43" s="296">
        <f t="shared" si="30"/>
        <v>0</v>
      </c>
      <c r="AE43" s="295">
        <v>0</v>
      </c>
      <c r="AF43" s="295">
        <v>0</v>
      </c>
      <c r="AG43" s="295">
        <v>0</v>
      </c>
      <c r="AH43" s="296">
        <f t="shared" si="31"/>
        <v>0</v>
      </c>
      <c r="AI43" s="294">
        <v>0</v>
      </c>
      <c r="AJ43" s="295">
        <v>0</v>
      </c>
      <c r="AK43" s="295">
        <v>0</v>
      </c>
      <c r="AL43" s="295">
        <v>0</v>
      </c>
      <c r="AM43" s="296">
        <f t="shared" si="32"/>
        <v>0</v>
      </c>
      <c r="AN43" s="294">
        <f t="shared" si="33"/>
        <v>0</v>
      </c>
      <c r="AO43" s="295">
        <v>0</v>
      </c>
      <c r="AP43" s="295">
        <v>0</v>
      </c>
      <c r="AQ43" s="295">
        <v>0</v>
      </c>
      <c r="AR43" s="296">
        <f t="shared" si="34"/>
        <v>0</v>
      </c>
      <c r="AS43" s="294">
        <v>0</v>
      </c>
      <c r="AT43" s="295">
        <v>0</v>
      </c>
      <c r="AU43" s="295">
        <v>0</v>
      </c>
      <c r="AV43" s="295">
        <v>0</v>
      </c>
      <c r="AW43" s="296">
        <f t="shared" si="35"/>
        <v>0</v>
      </c>
      <c r="AX43" s="294">
        <f t="shared" si="36"/>
        <v>0</v>
      </c>
      <c r="AY43" s="295">
        <v>0</v>
      </c>
      <c r="AZ43" s="295">
        <v>0</v>
      </c>
      <c r="BA43" s="295">
        <v>0</v>
      </c>
      <c r="BB43" s="296">
        <f t="shared" si="37"/>
        <v>0</v>
      </c>
      <c r="BC43" s="294">
        <v>0</v>
      </c>
      <c r="BD43" s="295">
        <v>0</v>
      </c>
      <c r="BE43" s="295">
        <v>0</v>
      </c>
      <c r="BF43" s="295">
        <v>0</v>
      </c>
      <c r="BG43" s="296">
        <f t="shared" si="38"/>
        <v>0</v>
      </c>
      <c r="BH43" s="294">
        <f t="shared" si="39"/>
        <v>0</v>
      </c>
      <c r="BI43" s="295">
        <v>0</v>
      </c>
      <c r="BJ43" s="295">
        <v>0</v>
      </c>
      <c r="BK43" s="295">
        <v>0</v>
      </c>
      <c r="BL43" s="296">
        <f t="shared" si="40"/>
        <v>0</v>
      </c>
      <c r="BM43" s="294">
        <v>1.65</v>
      </c>
      <c r="BN43" s="295">
        <v>0</v>
      </c>
      <c r="BO43" s="295">
        <v>0</v>
      </c>
      <c r="BP43" s="295">
        <v>0</v>
      </c>
      <c r="BQ43" s="296">
        <f t="shared" si="41"/>
        <v>1.65</v>
      </c>
      <c r="BR43" s="294">
        <f>BM43</f>
        <v>1.65</v>
      </c>
      <c r="BS43" s="295">
        <v>0</v>
      </c>
      <c r="BT43" s="295">
        <v>0</v>
      </c>
      <c r="BU43" s="295">
        <v>0</v>
      </c>
      <c r="BV43" s="296">
        <f t="shared" si="42"/>
        <v>1.65</v>
      </c>
      <c r="BW43" s="352">
        <v>1.65</v>
      </c>
      <c r="BX43" s="295">
        <v>0</v>
      </c>
      <c r="BY43" s="295">
        <v>0</v>
      </c>
      <c r="BZ43" s="295">
        <v>0</v>
      </c>
      <c r="CA43" s="295">
        <f t="shared" si="14"/>
        <v>1.65</v>
      </c>
      <c r="CB43" s="352">
        <v>1.65</v>
      </c>
      <c r="CC43" s="295">
        <v>0</v>
      </c>
      <c r="CD43" s="295">
        <v>0</v>
      </c>
      <c r="CE43" s="295">
        <v>0</v>
      </c>
      <c r="CF43" s="295">
        <f t="shared" si="15"/>
        <v>1.65</v>
      </c>
      <c r="CG43" s="295"/>
      <c r="CH43" s="295"/>
      <c r="CI43" s="295"/>
      <c r="CJ43" s="295"/>
      <c r="CK43" s="295"/>
      <c r="CL43" s="295"/>
      <c r="CM43" s="295"/>
      <c r="CN43" s="295"/>
      <c r="CO43" s="295"/>
      <c r="CP43" s="295"/>
      <c r="CQ43" s="295"/>
      <c r="CR43" s="295"/>
      <c r="CS43" s="295"/>
      <c r="CT43" s="295"/>
      <c r="CU43" s="295"/>
      <c r="CV43" s="295"/>
      <c r="CW43" s="295"/>
      <c r="CX43" s="295"/>
      <c r="CY43" s="295"/>
      <c r="CZ43" s="295"/>
    </row>
    <row r="44" spans="1:104" ht="31.5">
      <c r="A44" s="341" t="s">
        <v>304</v>
      </c>
      <c r="B44" s="342" t="s">
        <v>305</v>
      </c>
      <c r="C44" s="343" t="s">
        <v>93</v>
      </c>
      <c r="D44" s="291" t="s">
        <v>268</v>
      </c>
      <c r="E44" s="291" t="s">
        <v>270</v>
      </c>
      <c r="F44" s="288" t="s">
        <v>270</v>
      </c>
      <c r="G44" s="288" t="s">
        <v>270</v>
      </c>
      <c r="H44" s="289">
        <f t="shared" si="0"/>
        <v>1.71</v>
      </c>
      <c r="I44" s="290">
        <v>1.71</v>
      </c>
      <c r="J44" s="291" t="s">
        <v>271</v>
      </c>
      <c r="K44" s="289">
        <f t="shared" si="1"/>
        <v>1.71</v>
      </c>
      <c r="L44" s="344">
        <f>I44</f>
        <v>1.71</v>
      </c>
      <c r="M44" s="288" t="s">
        <v>278</v>
      </c>
      <c r="N44" s="292" t="s">
        <v>94</v>
      </c>
      <c r="O44" s="289">
        <f t="shared" si="25"/>
        <v>1.71</v>
      </c>
      <c r="P44" s="289">
        <f t="shared" si="26"/>
        <v>1.71</v>
      </c>
      <c r="Q44" s="289">
        <v>1.77</v>
      </c>
      <c r="R44" s="289">
        <f t="shared" si="27"/>
        <v>1.71</v>
      </c>
      <c r="S44" s="289">
        <f t="shared" si="27"/>
        <v>1.77</v>
      </c>
      <c r="T44" s="287">
        <v>1.77</v>
      </c>
      <c r="U44" s="287">
        <v>1.77</v>
      </c>
      <c r="V44" s="287">
        <v>1.77</v>
      </c>
      <c r="W44" s="293">
        <f t="shared" si="28"/>
        <v>1.77</v>
      </c>
      <c r="X44" s="293">
        <f t="shared" si="28"/>
        <v>1.77</v>
      </c>
      <c r="Y44" s="294">
        <v>0</v>
      </c>
      <c r="Z44" s="295">
        <v>0</v>
      </c>
      <c r="AA44" s="295">
        <v>0</v>
      </c>
      <c r="AB44" s="295">
        <v>0</v>
      </c>
      <c r="AC44" s="296">
        <f t="shared" si="29"/>
        <v>0</v>
      </c>
      <c r="AD44" s="296">
        <f t="shared" si="30"/>
        <v>0</v>
      </c>
      <c r="AE44" s="295">
        <v>0</v>
      </c>
      <c r="AF44" s="295">
        <v>0</v>
      </c>
      <c r="AG44" s="295">
        <v>0</v>
      </c>
      <c r="AH44" s="296">
        <f t="shared" si="31"/>
        <v>0</v>
      </c>
      <c r="AI44" s="294">
        <v>0</v>
      </c>
      <c r="AJ44" s="295">
        <v>0</v>
      </c>
      <c r="AK44" s="295">
        <v>0</v>
      </c>
      <c r="AL44" s="295">
        <v>0</v>
      </c>
      <c r="AM44" s="296">
        <f t="shared" si="32"/>
        <v>0</v>
      </c>
      <c r="AN44" s="294">
        <f t="shared" si="33"/>
        <v>0</v>
      </c>
      <c r="AO44" s="295">
        <v>0</v>
      </c>
      <c r="AP44" s="295">
        <v>0</v>
      </c>
      <c r="AQ44" s="295">
        <v>0</v>
      </c>
      <c r="AR44" s="296">
        <f t="shared" si="34"/>
        <v>0</v>
      </c>
      <c r="AS44" s="294">
        <v>0</v>
      </c>
      <c r="AT44" s="295">
        <v>0</v>
      </c>
      <c r="AU44" s="295">
        <v>0</v>
      </c>
      <c r="AV44" s="295">
        <v>0</v>
      </c>
      <c r="AW44" s="296">
        <f t="shared" si="35"/>
        <v>0</v>
      </c>
      <c r="AX44" s="294">
        <f t="shared" si="36"/>
        <v>0</v>
      </c>
      <c r="AY44" s="295">
        <v>0</v>
      </c>
      <c r="AZ44" s="295">
        <v>0</v>
      </c>
      <c r="BA44" s="295">
        <v>0</v>
      </c>
      <c r="BB44" s="296">
        <f t="shared" si="37"/>
        <v>0</v>
      </c>
      <c r="BC44" s="294">
        <v>0</v>
      </c>
      <c r="BD44" s="295">
        <v>0</v>
      </c>
      <c r="BE44" s="295">
        <v>0</v>
      </c>
      <c r="BF44" s="295">
        <v>0</v>
      </c>
      <c r="BG44" s="296">
        <f t="shared" si="38"/>
        <v>0</v>
      </c>
      <c r="BH44" s="294">
        <f t="shared" si="39"/>
        <v>0</v>
      </c>
      <c r="BI44" s="295">
        <v>0</v>
      </c>
      <c r="BJ44" s="295">
        <v>0</v>
      </c>
      <c r="BK44" s="295">
        <v>0</v>
      </c>
      <c r="BL44" s="296">
        <f t="shared" si="40"/>
        <v>0</v>
      </c>
      <c r="BM44" s="294">
        <v>1.77</v>
      </c>
      <c r="BN44" s="295">
        <v>0</v>
      </c>
      <c r="BO44" s="295">
        <v>0</v>
      </c>
      <c r="BP44" s="295">
        <v>0</v>
      </c>
      <c r="BQ44" s="296">
        <f t="shared" si="41"/>
        <v>1.77</v>
      </c>
      <c r="BR44" s="294">
        <f>BM44</f>
        <v>1.77</v>
      </c>
      <c r="BS44" s="295">
        <v>0</v>
      </c>
      <c r="BT44" s="295">
        <v>0</v>
      </c>
      <c r="BU44" s="295">
        <v>0</v>
      </c>
      <c r="BV44" s="296">
        <f t="shared" si="42"/>
        <v>1.77</v>
      </c>
      <c r="BW44" s="352">
        <v>1.77</v>
      </c>
      <c r="BX44" s="295">
        <v>0</v>
      </c>
      <c r="BY44" s="295">
        <v>0</v>
      </c>
      <c r="BZ44" s="295">
        <v>0</v>
      </c>
      <c r="CA44" s="295">
        <f t="shared" si="14"/>
        <v>1.77</v>
      </c>
      <c r="CB44" s="352">
        <v>1.77</v>
      </c>
      <c r="CC44" s="295">
        <v>0</v>
      </c>
      <c r="CD44" s="295">
        <v>0</v>
      </c>
      <c r="CE44" s="295">
        <v>0</v>
      </c>
      <c r="CF44" s="295">
        <f t="shared" si="15"/>
        <v>1.77</v>
      </c>
      <c r="CG44" s="295"/>
      <c r="CH44" s="295"/>
      <c r="CI44" s="295"/>
      <c r="CJ44" s="295"/>
      <c r="CK44" s="295"/>
      <c r="CL44" s="295"/>
      <c r="CM44" s="295"/>
      <c r="CN44" s="295"/>
      <c r="CO44" s="295"/>
      <c r="CP44" s="295"/>
      <c r="CQ44" s="295"/>
      <c r="CR44" s="295"/>
      <c r="CS44" s="295"/>
      <c r="CT44" s="295"/>
      <c r="CU44" s="295"/>
      <c r="CV44" s="295"/>
      <c r="CW44" s="295"/>
      <c r="CX44" s="295"/>
      <c r="CY44" s="295"/>
      <c r="CZ44" s="295"/>
    </row>
    <row r="45" spans="1:104" ht="31.5">
      <c r="A45" s="341" t="s">
        <v>306</v>
      </c>
      <c r="B45" s="342" t="s">
        <v>307</v>
      </c>
      <c r="C45" s="343" t="s">
        <v>93</v>
      </c>
      <c r="D45" s="291" t="s">
        <v>268</v>
      </c>
      <c r="E45" s="291" t="s">
        <v>270</v>
      </c>
      <c r="F45" s="288" t="s">
        <v>270</v>
      </c>
      <c r="G45" s="288" t="s">
        <v>270</v>
      </c>
      <c r="H45" s="289">
        <f t="shared" si="0"/>
        <v>1.85</v>
      </c>
      <c r="I45" s="290">
        <v>1.85</v>
      </c>
      <c r="J45" s="291" t="s">
        <v>271</v>
      </c>
      <c r="K45" s="289">
        <f t="shared" si="1"/>
        <v>1.85</v>
      </c>
      <c r="L45" s="344">
        <f>I45</f>
        <v>1.85</v>
      </c>
      <c r="M45" s="288" t="s">
        <v>278</v>
      </c>
      <c r="N45" s="292" t="s">
        <v>94</v>
      </c>
      <c r="O45" s="289">
        <f t="shared" si="25"/>
        <v>1.85</v>
      </c>
      <c r="P45" s="289">
        <f t="shared" si="26"/>
        <v>1.85</v>
      </c>
      <c r="Q45" s="289">
        <v>1.91</v>
      </c>
      <c r="R45" s="289">
        <f t="shared" si="27"/>
        <v>1.85</v>
      </c>
      <c r="S45" s="289">
        <f t="shared" si="27"/>
        <v>1.91</v>
      </c>
      <c r="T45" s="287">
        <v>1.91</v>
      </c>
      <c r="U45" s="287">
        <v>1.91</v>
      </c>
      <c r="V45" s="287">
        <v>1.91</v>
      </c>
      <c r="W45" s="293">
        <f t="shared" si="28"/>
        <v>1.91</v>
      </c>
      <c r="X45" s="293">
        <f t="shared" si="28"/>
        <v>1.91</v>
      </c>
      <c r="Y45" s="294">
        <v>0</v>
      </c>
      <c r="Z45" s="295">
        <v>0</v>
      </c>
      <c r="AA45" s="295">
        <v>0</v>
      </c>
      <c r="AB45" s="295">
        <v>0</v>
      </c>
      <c r="AC45" s="296">
        <f t="shared" si="29"/>
        <v>0</v>
      </c>
      <c r="AD45" s="296">
        <f t="shared" si="30"/>
        <v>0</v>
      </c>
      <c r="AE45" s="295">
        <v>0</v>
      </c>
      <c r="AF45" s="295">
        <v>0</v>
      </c>
      <c r="AG45" s="295">
        <v>0</v>
      </c>
      <c r="AH45" s="296">
        <f t="shared" si="31"/>
        <v>0</v>
      </c>
      <c r="AI45" s="294">
        <v>0</v>
      </c>
      <c r="AJ45" s="295">
        <v>0</v>
      </c>
      <c r="AK45" s="295">
        <v>0</v>
      </c>
      <c r="AL45" s="295">
        <v>0</v>
      </c>
      <c r="AM45" s="296">
        <f t="shared" si="32"/>
        <v>0</v>
      </c>
      <c r="AN45" s="294">
        <f t="shared" si="33"/>
        <v>0</v>
      </c>
      <c r="AO45" s="295">
        <v>0</v>
      </c>
      <c r="AP45" s="295">
        <v>0</v>
      </c>
      <c r="AQ45" s="295">
        <v>0</v>
      </c>
      <c r="AR45" s="296">
        <f t="shared" si="34"/>
        <v>0</v>
      </c>
      <c r="AS45" s="294">
        <v>0</v>
      </c>
      <c r="AT45" s="295">
        <v>0</v>
      </c>
      <c r="AU45" s="295">
        <v>0</v>
      </c>
      <c r="AV45" s="295">
        <v>0</v>
      </c>
      <c r="AW45" s="296">
        <f t="shared" si="35"/>
        <v>0</v>
      </c>
      <c r="AX45" s="294">
        <f t="shared" si="36"/>
        <v>0</v>
      </c>
      <c r="AY45" s="295">
        <v>0</v>
      </c>
      <c r="AZ45" s="295">
        <v>0</v>
      </c>
      <c r="BA45" s="295">
        <v>0</v>
      </c>
      <c r="BB45" s="296">
        <f t="shared" si="37"/>
        <v>0</v>
      </c>
      <c r="BC45" s="294">
        <v>0</v>
      </c>
      <c r="BD45" s="295">
        <v>0</v>
      </c>
      <c r="BE45" s="295">
        <v>0</v>
      </c>
      <c r="BF45" s="295">
        <v>0</v>
      </c>
      <c r="BG45" s="296">
        <f t="shared" si="38"/>
        <v>0</v>
      </c>
      <c r="BH45" s="294">
        <f t="shared" si="39"/>
        <v>0</v>
      </c>
      <c r="BI45" s="295">
        <v>0</v>
      </c>
      <c r="BJ45" s="295">
        <v>0</v>
      </c>
      <c r="BK45" s="295">
        <v>0</v>
      </c>
      <c r="BL45" s="296">
        <f t="shared" si="40"/>
        <v>0</v>
      </c>
      <c r="BM45" s="294">
        <v>1.91</v>
      </c>
      <c r="BN45" s="295">
        <v>0</v>
      </c>
      <c r="BO45" s="295">
        <v>0</v>
      </c>
      <c r="BP45" s="295">
        <v>0</v>
      </c>
      <c r="BQ45" s="296">
        <f t="shared" si="41"/>
        <v>1.91</v>
      </c>
      <c r="BR45" s="294">
        <f>BM45</f>
        <v>1.91</v>
      </c>
      <c r="BS45" s="295">
        <v>0</v>
      </c>
      <c r="BT45" s="295">
        <v>0</v>
      </c>
      <c r="BU45" s="295">
        <v>0</v>
      </c>
      <c r="BV45" s="296">
        <f t="shared" si="42"/>
        <v>1.91</v>
      </c>
      <c r="BW45" s="352">
        <v>1.91</v>
      </c>
      <c r="BX45" s="295">
        <v>0</v>
      </c>
      <c r="BY45" s="295">
        <v>0</v>
      </c>
      <c r="BZ45" s="295">
        <v>0</v>
      </c>
      <c r="CA45" s="295">
        <f t="shared" si="14"/>
        <v>1.91</v>
      </c>
      <c r="CB45" s="352">
        <v>1.91</v>
      </c>
      <c r="CC45" s="295">
        <v>0</v>
      </c>
      <c r="CD45" s="295">
        <v>0</v>
      </c>
      <c r="CE45" s="295">
        <v>0</v>
      </c>
      <c r="CF45" s="295">
        <f t="shared" si="15"/>
        <v>1.91</v>
      </c>
      <c r="CG45" s="295"/>
      <c r="CH45" s="295"/>
      <c r="CI45" s="295"/>
      <c r="CJ45" s="295"/>
      <c r="CK45" s="295"/>
      <c r="CL45" s="295"/>
      <c r="CM45" s="295"/>
      <c r="CN45" s="295"/>
      <c r="CO45" s="295"/>
      <c r="CP45" s="295"/>
      <c r="CQ45" s="295"/>
      <c r="CR45" s="295"/>
      <c r="CS45" s="295"/>
      <c r="CT45" s="295"/>
      <c r="CU45" s="295"/>
      <c r="CV45" s="295"/>
      <c r="CW45" s="295"/>
      <c r="CX45" s="295"/>
      <c r="CY45" s="295"/>
      <c r="CZ45" s="295"/>
    </row>
    <row r="46" spans="1:104" ht="63">
      <c r="A46" s="341" t="s">
        <v>308</v>
      </c>
      <c r="B46" s="342" t="s">
        <v>175</v>
      </c>
      <c r="C46" s="343" t="s">
        <v>93</v>
      </c>
      <c r="D46" s="291" t="s">
        <v>268</v>
      </c>
      <c r="E46" s="291" t="s">
        <v>270</v>
      </c>
      <c r="F46" s="288" t="s">
        <v>270</v>
      </c>
      <c r="G46" s="288" t="s">
        <v>142</v>
      </c>
      <c r="H46" s="289" t="str">
        <f t="shared" si="0"/>
        <v>3,583</v>
      </c>
      <c r="I46" s="345" t="s">
        <v>309</v>
      </c>
      <c r="J46" s="291" t="s">
        <v>271</v>
      </c>
      <c r="K46" s="289">
        <f t="shared" si="1"/>
        <v>0</v>
      </c>
      <c r="L46" s="344">
        <v>0</v>
      </c>
      <c r="M46" s="288" t="s">
        <v>142</v>
      </c>
      <c r="N46" s="292" t="s">
        <v>94</v>
      </c>
      <c r="O46" s="289" t="str">
        <f t="shared" si="25"/>
        <v>3,583</v>
      </c>
      <c r="P46" s="289" t="str">
        <f t="shared" si="26"/>
        <v>3,583</v>
      </c>
      <c r="Q46" s="289">
        <v>3.73</v>
      </c>
      <c r="R46" s="289">
        <v>0</v>
      </c>
      <c r="S46" s="289">
        <v>0</v>
      </c>
      <c r="T46" s="287">
        <f>Q46</f>
        <v>3.73</v>
      </c>
      <c r="U46" s="287">
        <f>S46</f>
        <v>0</v>
      </c>
      <c r="V46" s="287">
        <v>3.73</v>
      </c>
      <c r="W46" s="293">
        <f>V46</f>
        <v>3.73</v>
      </c>
      <c r="X46" s="293">
        <v>0</v>
      </c>
      <c r="Y46" s="294">
        <v>0</v>
      </c>
      <c r="Z46" s="295">
        <v>0</v>
      </c>
      <c r="AA46" s="295">
        <v>0</v>
      </c>
      <c r="AB46" s="295">
        <v>0</v>
      </c>
      <c r="AC46" s="296">
        <f t="shared" si="29"/>
        <v>0</v>
      </c>
      <c r="AD46" s="296">
        <f t="shared" si="30"/>
        <v>0</v>
      </c>
      <c r="AE46" s="295">
        <v>0</v>
      </c>
      <c r="AF46" s="295">
        <v>0</v>
      </c>
      <c r="AG46" s="295">
        <v>0</v>
      </c>
      <c r="AH46" s="296">
        <f t="shared" si="31"/>
        <v>0</v>
      </c>
      <c r="AI46" s="294">
        <v>0</v>
      </c>
      <c r="AJ46" s="295">
        <v>0</v>
      </c>
      <c r="AK46" s="295">
        <v>0</v>
      </c>
      <c r="AL46" s="295">
        <v>0</v>
      </c>
      <c r="AM46" s="296">
        <f t="shared" si="32"/>
        <v>0</v>
      </c>
      <c r="AN46" s="294">
        <f t="shared" si="33"/>
        <v>0</v>
      </c>
      <c r="AO46" s="295">
        <v>0</v>
      </c>
      <c r="AP46" s="295">
        <v>0</v>
      </c>
      <c r="AQ46" s="295">
        <v>0</v>
      </c>
      <c r="AR46" s="296">
        <f t="shared" si="34"/>
        <v>0</v>
      </c>
      <c r="AS46" s="294">
        <v>0</v>
      </c>
      <c r="AT46" s="295">
        <v>0</v>
      </c>
      <c r="AU46" s="295">
        <v>0</v>
      </c>
      <c r="AV46" s="295">
        <v>0</v>
      </c>
      <c r="AW46" s="296">
        <f t="shared" si="35"/>
        <v>0</v>
      </c>
      <c r="AX46" s="294">
        <f t="shared" si="36"/>
        <v>0</v>
      </c>
      <c r="AY46" s="295">
        <v>0</v>
      </c>
      <c r="AZ46" s="295">
        <v>0</v>
      </c>
      <c r="BA46" s="295">
        <v>0</v>
      </c>
      <c r="BB46" s="296">
        <f t="shared" si="37"/>
        <v>0</v>
      </c>
      <c r="BC46" s="294">
        <v>0</v>
      </c>
      <c r="BD46" s="295">
        <v>0</v>
      </c>
      <c r="BE46" s="295">
        <v>0</v>
      </c>
      <c r="BF46" s="295">
        <v>0</v>
      </c>
      <c r="BG46" s="296">
        <f t="shared" si="38"/>
        <v>0</v>
      </c>
      <c r="BH46" s="294">
        <f t="shared" si="39"/>
        <v>0</v>
      </c>
      <c r="BI46" s="295">
        <v>0</v>
      </c>
      <c r="BJ46" s="295">
        <v>0</v>
      </c>
      <c r="BK46" s="295">
        <v>0</v>
      </c>
      <c r="BL46" s="296">
        <f t="shared" si="40"/>
        <v>0</v>
      </c>
      <c r="BM46" s="294">
        <v>3.73</v>
      </c>
      <c r="BN46" s="295">
        <v>0</v>
      </c>
      <c r="BO46" s="295">
        <v>0</v>
      </c>
      <c r="BP46" s="295">
        <v>0</v>
      </c>
      <c r="BQ46" s="296">
        <f t="shared" si="41"/>
        <v>3.73</v>
      </c>
      <c r="BR46" s="294">
        <v>0</v>
      </c>
      <c r="BS46" s="295">
        <v>0</v>
      </c>
      <c r="BT46" s="295">
        <v>0</v>
      </c>
      <c r="BU46" s="295">
        <v>0</v>
      </c>
      <c r="BV46" s="296">
        <f t="shared" si="42"/>
        <v>0</v>
      </c>
      <c r="BW46" s="352">
        <v>3.73</v>
      </c>
      <c r="BX46" s="295">
        <v>0</v>
      </c>
      <c r="BY46" s="295">
        <v>0</v>
      </c>
      <c r="BZ46" s="295">
        <v>0</v>
      </c>
      <c r="CA46" s="295">
        <f t="shared" si="14"/>
        <v>3.73</v>
      </c>
      <c r="CB46" s="352">
        <v>0</v>
      </c>
      <c r="CC46" s="295">
        <v>0</v>
      </c>
      <c r="CD46" s="295">
        <v>0</v>
      </c>
      <c r="CE46" s="295">
        <v>0</v>
      </c>
      <c r="CF46" s="295">
        <f t="shared" si="15"/>
        <v>0</v>
      </c>
      <c r="CG46" s="295"/>
      <c r="CH46" s="295"/>
      <c r="CI46" s="295"/>
      <c r="CJ46" s="295"/>
      <c r="CK46" s="295"/>
      <c r="CL46" s="295"/>
      <c r="CM46" s="295"/>
      <c r="CN46" s="295"/>
      <c r="CO46" s="295"/>
      <c r="CP46" s="295"/>
      <c r="CQ46" s="295"/>
      <c r="CR46" s="295"/>
      <c r="CS46" s="295"/>
      <c r="CT46" s="295"/>
      <c r="CU46" s="295"/>
      <c r="CV46" s="295"/>
      <c r="CW46" s="295"/>
      <c r="CX46" s="295"/>
      <c r="CY46" s="295"/>
      <c r="CZ46" s="291" t="s">
        <v>281</v>
      </c>
    </row>
    <row r="47" spans="1:104" ht="63">
      <c r="A47" s="341" t="s">
        <v>310</v>
      </c>
      <c r="B47" s="342" t="s">
        <v>176</v>
      </c>
      <c r="C47" s="343" t="s">
        <v>93</v>
      </c>
      <c r="D47" s="291" t="s">
        <v>268</v>
      </c>
      <c r="E47" s="291" t="s">
        <v>270</v>
      </c>
      <c r="F47" s="288" t="s">
        <v>270</v>
      </c>
      <c r="G47" s="288" t="s">
        <v>142</v>
      </c>
      <c r="H47" s="289" t="str">
        <f t="shared" si="0"/>
        <v>0,69</v>
      </c>
      <c r="I47" s="345" t="s">
        <v>311</v>
      </c>
      <c r="J47" s="291" t="s">
        <v>271</v>
      </c>
      <c r="K47" s="289">
        <f t="shared" si="1"/>
        <v>0</v>
      </c>
      <c r="L47" s="344">
        <v>0</v>
      </c>
      <c r="M47" s="288" t="s">
        <v>142</v>
      </c>
      <c r="N47" s="292" t="s">
        <v>94</v>
      </c>
      <c r="O47" s="289" t="str">
        <f t="shared" si="25"/>
        <v>0,69</v>
      </c>
      <c r="P47" s="289" t="str">
        <f t="shared" si="26"/>
        <v>0,69</v>
      </c>
      <c r="Q47" s="289">
        <v>0.71</v>
      </c>
      <c r="R47" s="289">
        <v>0</v>
      </c>
      <c r="S47" s="289">
        <v>0</v>
      </c>
      <c r="T47" s="287">
        <v>0.71</v>
      </c>
      <c r="U47" s="287">
        <f>S47</f>
        <v>0</v>
      </c>
      <c r="V47" s="287">
        <v>0.71</v>
      </c>
      <c r="W47" s="293">
        <f>V47</f>
        <v>0.71</v>
      </c>
      <c r="X47" s="293">
        <v>0</v>
      </c>
      <c r="Y47" s="294">
        <v>0</v>
      </c>
      <c r="Z47" s="295">
        <v>0</v>
      </c>
      <c r="AA47" s="295">
        <v>0</v>
      </c>
      <c r="AB47" s="295">
        <v>0</v>
      </c>
      <c r="AC47" s="296">
        <f t="shared" si="29"/>
        <v>0</v>
      </c>
      <c r="AD47" s="296">
        <f t="shared" si="30"/>
        <v>0</v>
      </c>
      <c r="AE47" s="295">
        <v>0</v>
      </c>
      <c r="AF47" s="295">
        <v>0</v>
      </c>
      <c r="AG47" s="295">
        <v>0</v>
      </c>
      <c r="AH47" s="296">
        <f t="shared" si="31"/>
        <v>0</v>
      </c>
      <c r="AI47" s="294">
        <v>0</v>
      </c>
      <c r="AJ47" s="295">
        <v>0</v>
      </c>
      <c r="AK47" s="295">
        <v>0</v>
      </c>
      <c r="AL47" s="295">
        <v>0</v>
      </c>
      <c r="AM47" s="296">
        <f t="shared" si="32"/>
        <v>0</v>
      </c>
      <c r="AN47" s="294">
        <f t="shared" si="33"/>
        <v>0</v>
      </c>
      <c r="AO47" s="295">
        <v>0</v>
      </c>
      <c r="AP47" s="295">
        <v>0</v>
      </c>
      <c r="AQ47" s="295">
        <v>0</v>
      </c>
      <c r="AR47" s="296">
        <f t="shared" si="34"/>
        <v>0</v>
      </c>
      <c r="AS47" s="294">
        <v>0</v>
      </c>
      <c r="AT47" s="295">
        <v>0</v>
      </c>
      <c r="AU47" s="295">
        <v>0</v>
      </c>
      <c r="AV47" s="295">
        <v>0</v>
      </c>
      <c r="AW47" s="296">
        <f t="shared" si="35"/>
        <v>0</v>
      </c>
      <c r="AX47" s="294">
        <f t="shared" si="36"/>
        <v>0</v>
      </c>
      <c r="AY47" s="295">
        <v>0</v>
      </c>
      <c r="AZ47" s="295">
        <v>0</v>
      </c>
      <c r="BA47" s="295">
        <v>0</v>
      </c>
      <c r="BB47" s="296">
        <f t="shared" si="37"/>
        <v>0</v>
      </c>
      <c r="BC47" s="294">
        <v>0</v>
      </c>
      <c r="BD47" s="295">
        <v>0</v>
      </c>
      <c r="BE47" s="295">
        <v>0</v>
      </c>
      <c r="BF47" s="295">
        <v>0</v>
      </c>
      <c r="BG47" s="296">
        <f t="shared" si="38"/>
        <v>0</v>
      </c>
      <c r="BH47" s="294">
        <f t="shared" si="39"/>
        <v>0</v>
      </c>
      <c r="BI47" s="295">
        <v>0</v>
      </c>
      <c r="BJ47" s="295">
        <v>0</v>
      </c>
      <c r="BK47" s="295">
        <v>0</v>
      </c>
      <c r="BL47" s="296">
        <f t="shared" si="40"/>
        <v>0</v>
      </c>
      <c r="BM47" s="294">
        <v>0.71</v>
      </c>
      <c r="BN47" s="295">
        <v>0</v>
      </c>
      <c r="BO47" s="295">
        <v>0</v>
      </c>
      <c r="BP47" s="295">
        <v>0</v>
      </c>
      <c r="BQ47" s="296">
        <f t="shared" si="41"/>
        <v>0.71</v>
      </c>
      <c r="BR47" s="294">
        <v>0</v>
      </c>
      <c r="BS47" s="295">
        <v>0</v>
      </c>
      <c r="BT47" s="295">
        <v>0</v>
      </c>
      <c r="BU47" s="295">
        <v>0</v>
      </c>
      <c r="BV47" s="296">
        <f t="shared" si="42"/>
        <v>0</v>
      </c>
      <c r="BW47" s="352">
        <v>0.71</v>
      </c>
      <c r="BX47" s="295">
        <v>0</v>
      </c>
      <c r="BY47" s="295">
        <v>0</v>
      </c>
      <c r="BZ47" s="295">
        <v>0</v>
      </c>
      <c r="CA47" s="295">
        <f t="shared" si="14"/>
        <v>0.71</v>
      </c>
      <c r="CB47" s="352">
        <v>0</v>
      </c>
      <c r="CC47" s="295">
        <v>0</v>
      </c>
      <c r="CD47" s="295">
        <v>0</v>
      </c>
      <c r="CE47" s="295">
        <v>0</v>
      </c>
      <c r="CF47" s="295">
        <f t="shared" si="15"/>
        <v>0</v>
      </c>
      <c r="CG47" s="295"/>
      <c r="CH47" s="295"/>
      <c r="CI47" s="295"/>
      <c r="CJ47" s="295"/>
      <c r="CK47" s="295"/>
      <c r="CL47" s="295"/>
      <c r="CM47" s="295"/>
      <c r="CN47" s="295"/>
      <c r="CO47" s="295"/>
      <c r="CP47" s="295"/>
      <c r="CQ47" s="295"/>
      <c r="CR47" s="295"/>
      <c r="CS47" s="295"/>
      <c r="CT47" s="295"/>
      <c r="CU47" s="295"/>
      <c r="CV47" s="295"/>
      <c r="CW47" s="295"/>
      <c r="CX47" s="295"/>
      <c r="CY47" s="295"/>
      <c r="CZ47" s="291" t="s">
        <v>281</v>
      </c>
    </row>
    <row r="48" spans="1:104" ht="47.25">
      <c r="A48" s="341" t="s">
        <v>312</v>
      </c>
      <c r="B48" s="342" t="s">
        <v>178</v>
      </c>
      <c r="C48" s="343" t="s">
        <v>93</v>
      </c>
      <c r="D48" s="291" t="s">
        <v>268</v>
      </c>
      <c r="E48" s="291" t="s">
        <v>270</v>
      </c>
      <c r="F48" s="288" t="s">
        <v>270</v>
      </c>
      <c r="G48" s="288" t="s">
        <v>142</v>
      </c>
      <c r="H48" s="289" t="str">
        <f t="shared" si="0"/>
        <v>0,613</v>
      </c>
      <c r="I48" s="345" t="s">
        <v>313</v>
      </c>
      <c r="J48" s="291" t="s">
        <v>271</v>
      </c>
      <c r="K48" s="289">
        <f t="shared" si="1"/>
        <v>0</v>
      </c>
      <c r="L48" s="344">
        <v>0</v>
      </c>
      <c r="M48" s="288" t="s">
        <v>142</v>
      </c>
      <c r="N48" s="292" t="s">
        <v>94</v>
      </c>
      <c r="O48" s="289" t="str">
        <f t="shared" si="25"/>
        <v>0,613</v>
      </c>
      <c r="P48" s="289" t="str">
        <f t="shared" si="26"/>
        <v>0,613</v>
      </c>
      <c r="Q48" s="289">
        <v>0.64</v>
      </c>
      <c r="R48" s="289">
        <v>0</v>
      </c>
      <c r="S48" s="289">
        <v>0</v>
      </c>
      <c r="T48" s="287">
        <f>Q48</f>
        <v>0.64</v>
      </c>
      <c r="U48" s="287">
        <f>S48</f>
        <v>0</v>
      </c>
      <c r="V48" s="287">
        <v>0.64</v>
      </c>
      <c r="W48" s="293">
        <f>V48</f>
        <v>0.64</v>
      </c>
      <c r="X48" s="293">
        <v>0</v>
      </c>
      <c r="Y48" s="294">
        <v>0</v>
      </c>
      <c r="Z48" s="295">
        <v>0</v>
      </c>
      <c r="AA48" s="295">
        <v>0</v>
      </c>
      <c r="AB48" s="295">
        <v>0</v>
      </c>
      <c r="AC48" s="296">
        <f t="shared" si="29"/>
        <v>0</v>
      </c>
      <c r="AD48" s="296">
        <f t="shared" si="30"/>
        <v>0</v>
      </c>
      <c r="AE48" s="295">
        <v>0</v>
      </c>
      <c r="AF48" s="295">
        <v>0</v>
      </c>
      <c r="AG48" s="295">
        <v>0</v>
      </c>
      <c r="AH48" s="296">
        <f t="shared" si="31"/>
        <v>0</v>
      </c>
      <c r="AI48" s="294">
        <v>0</v>
      </c>
      <c r="AJ48" s="295">
        <v>0</v>
      </c>
      <c r="AK48" s="295">
        <v>0</v>
      </c>
      <c r="AL48" s="295">
        <v>0</v>
      </c>
      <c r="AM48" s="296">
        <f t="shared" si="32"/>
        <v>0</v>
      </c>
      <c r="AN48" s="294">
        <f t="shared" si="33"/>
        <v>0</v>
      </c>
      <c r="AO48" s="295">
        <v>0</v>
      </c>
      <c r="AP48" s="295">
        <v>0</v>
      </c>
      <c r="AQ48" s="295">
        <v>0</v>
      </c>
      <c r="AR48" s="296">
        <f t="shared" si="34"/>
        <v>0</v>
      </c>
      <c r="AS48" s="294">
        <v>0</v>
      </c>
      <c r="AT48" s="295">
        <v>0</v>
      </c>
      <c r="AU48" s="295">
        <v>0</v>
      </c>
      <c r="AV48" s="295">
        <v>0</v>
      </c>
      <c r="AW48" s="296">
        <f t="shared" si="35"/>
        <v>0</v>
      </c>
      <c r="AX48" s="294">
        <f t="shared" si="36"/>
        <v>0</v>
      </c>
      <c r="AY48" s="295">
        <v>0</v>
      </c>
      <c r="AZ48" s="295">
        <v>0</v>
      </c>
      <c r="BA48" s="295">
        <v>0</v>
      </c>
      <c r="BB48" s="296">
        <f t="shared" si="37"/>
        <v>0</v>
      </c>
      <c r="BC48" s="294">
        <v>0</v>
      </c>
      <c r="BD48" s="295">
        <v>0</v>
      </c>
      <c r="BE48" s="295">
        <v>0</v>
      </c>
      <c r="BF48" s="295">
        <v>0</v>
      </c>
      <c r="BG48" s="296">
        <f t="shared" si="38"/>
        <v>0</v>
      </c>
      <c r="BH48" s="294">
        <f t="shared" si="39"/>
        <v>0</v>
      </c>
      <c r="BI48" s="295">
        <v>0</v>
      </c>
      <c r="BJ48" s="295">
        <v>0</v>
      </c>
      <c r="BK48" s="295">
        <v>0</v>
      </c>
      <c r="BL48" s="296">
        <f t="shared" si="40"/>
        <v>0</v>
      </c>
      <c r="BM48" s="294">
        <v>0.64</v>
      </c>
      <c r="BN48" s="295">
        <v>0</v>
      </c>
      <c r="BO48" s="295">
        <v>0</v>
      </c>
      <c r="BP48" s="295">
        <v>0</v>
      </c>
      <c r="BQ48" s="296">
        <f t="shared" si="41"/>
        <v>0.64</v>
      </c>
      <c r="BR48" s="294">
        <v>0</v>
      </c>
      <c r="BS48" s="295">
        <v>0</v>
      </c>
      <c r="BT48" s="295">
        <v>0</v>
      </c>
      <c r="BU48" s="295">
        <v>0</v>
      </c>
      <c r="BV48" s="296">
        <f t="shared" si="42"/>
        <v>0</v>
      </c>
      <c r="BW48" s="352">
        <v>0.64</v>
      </c>
      <c r="BX48" s="295">
        <v>0</v>
      </c>
      <c r="BY48" s="295">
        <v>0</v>
      </c>
      <c r="BZ48" s="295">
        <v>0</v>
      </c>
      <c r="CA48" s="295">
        <f t="shared" si="14"/>
        <v>0.64</v>
      </c>
      <c r="CB48" s="352">
        <v>0</v>
      </c>
      <c r="CC48" s="295">
        <v>0</v>
      </c>
      <c r="CD48" s="295">
        <v>0</v>
      </c>
      <c r="CE48" s="295">
        <v>0</v>
      </c>
      <c r="CF48" s="295">
        <f t="shared" si="15"/>
        <v>0</v>
      </c>
      <c r="CG48" s="295"/>
      <c r="CH48" s="295"/>
      <c r="CI48" s="295"/>
      <c r="CJ48" s="295"/>
      <c r="CK48" s="295"/>
      <c r="CL48" s="295"/>
      <c r="CM48" s="295"/>
      <c r="CN48" s="295"/>
      <c r="CO48" s="295"/>
      <c r="CP48" s="295"/>
      <c r="CQ48" s="295"/>
      <c r="CR48" s="295"/>
      <c r="CS48" s="295"/>
      <c r="CT48" s="295"/>
      <c r="CU48" s="295"/>
      <c r="CV48" s="295"/>
      <c r="CW48" s="295"/>
      <c r="CX48" s="295"/>
      <c r="CY48" s="295"/>
      <c r="CZ48" s="291" t="s">
        <v>281</v>
      </c>
    </row>
    <row r="49" spans="1:104" ht="63">
      <c r="A49" s="341" t="s">
        <v>314</v>
      </c>
      <c r="B49" s="342" t="s">
        <v>180</v>
      </c>
      <c r="C49" s="343" t="s">
        <v>93</v>
      </c>
      <c r="D49" s="291" t="s">
        <v>268</v>
      </c>
      <c r="E49" s="291" t="s">
        <v>270</v>
      </c>
      <c r="F49" s="288" t="s">
        <v>270</v>
      </c>
      <c r="G49" s="288" t="s">
        <v>142</v>
      </c>
      <c r="H49" s="289">
        <f t="shared" si="0"/>
        <v>1.508</v>
      </c>
      <c r="I49" s="346">
        <v>1.508</v>
      </c>
      <c r="J49" s="291" t="s">
        <v>271</v>
      </c>
      <c r="K49" s="289">
        <f t="shared" si="1"/>
        <v>0</v>
      </c>
      <c r="L49" s="344">
        <v>0</v>
      </c>
      <c r="M49" s="288" t="s">
        <v>142</v>
      </c>
      <c r="N49" s="292" t="s">
        <v>94</v>
      </c>
      <c r="O49" s="289">
        <f t="shared" si="25"/>
        <v>1.508</v>
      </c>
      <c r="P49" s="289">
        <f t="shared" si="26"/>
        <v>1.508</v>
      </c>
      <c r="Q49" s="289">
        <v>1.57</v>
      </c>
      <c r="R49" s="289">
        <v>0</v>
      </c>
      <c r="S49" s="289">
        <v>0</v>
      </c>
      <c r="T49" s="287">
        <v>1.57</v>
      </c>
      <c r="U49" s="287">
        <f>S49</f>
        <v>0</v>
      </c>
      <c r="V49" s="287">
        <v>1.57</v>
      </c>
      <c r="W49" s="293">
        <f>V49</f>
        <v>1.57</v>
      </c>
      <c r="X49" s="293">
        <v>0</v>
      </c>
      <c r="Y49" s="294">
        <v>0</v>
      </c>
      <c r="Z49" s="295">
        <v>0</v>
      </c>
      <c r="AA49" s="295">
        <v>0</v>
      </c>
      <c r="AB49" s="295">
        <v>0</v>
      </c>
      <c r="AC49" s="296">
        <f t="shared" si="29"/>
        <v>0</v>
      </c>
      <c r="AD49" s="296">
        <f t="shared" si="30"/>
        <v>0</v>
      </c>
      <c r="AE49" s="295">
        <v>0</v>
      </c>
      <c r="AF49" s="295">
        <v>0</v>
      </c>
      <c r="AG49" s="295">
        <v>0</v>
      </c>
      <c r="AH49" s="296">
        <f t="shared" si="31"/>
        <v>0</v>
      </c>
      <c r="AI49" s="294">
        <v>0</v>
      </c>
      <c r="AJ49" s="295">
        <v>0</v>
      </c>
      <c r="AK49" s="295">
        <v>0</v>
      </c>
      <c r="AL49" s="295">
        <v>0</v>
      </c>
      <c r="AM49" s="296">
        <f t="shared" si="32"/>
        <v>0</v>
      </c>
      <c r="AN49" s="294">
        <f t="shared" si="33"/>
        <v>0</v>
      </c>
      <c r="AO49" s="295">
        <v>0</v>
      </c>
      <c r="AP49" s="295">
        <v>0</v>
      </c>
      <c r="AQ49" s="295">
        <v>0</v>
      </c>
      <c r="AR49" s="296">
        <f t="shared" si="34"/>
        <v>0</v>
      </c>
      <c r="AS49" s="294">
        <v>0</v>
      </c>
      <c r="AT49" s="295">
        <v>0</v>
      </c>
      <c r="AU49" s="295">
        <v>0</v>
      </c>
      <c r="AV49" s="295">
        <v>0</v>
      </c>
      <c r="AW49" s="296">
        <f t="shared" si="35"/>
        <v>0</v>
      </c>
      <c r="AX49" s="294">
        <f t="shared" si="36"/>
        <v>0</v>
      </c>
      <c r="AY49" s="295">
        <v>0</v>
      </c>
      <c r="AZ49" s="295">
        <v>0</v>
      </c>
      <c r="BA49" s="295">
        <v>0</v>
      </c>
      <c r="BB49" s="296">
        <f t="shared" si="37"/>
        <v>0</v>
      </c>
      <c r="BC49" s="294">
        <v>0</v>
      </c>
      <c r="BD49" s="295">
        <v>0</v>
      </c>
      <c r="BE49" s="295">
        <v>0</v>
      </c>
      <c r="BF49" s="295">
        <v>0</v>
      </c>
      <c r="BG49" s="296">
        <f t="shared" si="38"/>
        <v>0</v>
      </c>
      <c r="BH49" s="294">
        <f t="shared" si="39"/>
        <v>0</v>
      </c>
      <c r="BI49" s="295">
        <v>0</v>
      </c>
      <c r="BJ49" s="295">
        <v>0</v>
      </c>
      <c r="BK49" s="295">
        <v>0</v>
      </c>
      <c r="BL49" s="296">
        <f t="shared" si="40"/>
        <v>0</v>
      </c>
      <c r="BM49" s="294">
        <v>1.57</v>
      </c>
      <c r="BN49" s="295">
        <v>0</v>
      </c>
      <c r="BO49" s="295">
        <v>0</v>
      </c>
      <c r="BP49" s="295">
        <v>0</v>
      </c>
      <c r="BQ49" s="296">
        <f t="shared" si="41"/>
        <v>1.57</v>
      </c>
      <c r="BR49" s="294">
        <v>0</v>
      </c>
      <c r="BS49" s="295">
        <v>0</v>
      </c>
      <c r="BT49" s="295">
        <v>0</v>
      </c>
      <c r="BU49" s="295">
        <v>0</v>
      </c>
      <c r="BV49" s="296">
        <f t="shared" si="42"/>
        <v>0</v>
      </c>
      <c r="BW49" s="352">
        <v>1.57</v>
      </c>
      <c r="BX49" s="295">
        <v>0</v>
      </c>
      <c r="BY49" s="295">
        <v>0</v>
      </c>
      <c r="BZ49" s="295">
        <v>0</v>
      </c>
      <c r="CA49" s="295">
        <f t="shared" si="14"/>
        <v>1.57</v>
      </c>
      <c r="CB49" s="352">
        <v>0</v>
      </c>
      <c r="CC49" s="295">
        <v>0</v>
      </c>
      <c r="CD49" s="295">
        <v>0</v>
      </c>
      <c r="CE49" s="295">
        <v>0</v>
      </c>
      <c r="CF49" s="295">
        <f t="shared" si="15"/>
        <v>0</v>
      </c>
      <c r="CG49" s="295"/>
      <c r="CH49" s="295"/>
      <c r="CI49" s="295"/>
      <c r="CJ49" s="295"/>
      <c r="CK49" s="295"/>
      <c r="CL49" s="295"/>
      <c r="CM49" s="295"/>
      <c r="CN49" s="295"/>
      <c r="CO49" s="295"/>
      <c r="CP49" s="295"/>
      <c r="CQ49" s="295"/>
      <c r="CR49" s="295"/>
      <c r="CS49" s="295"/>
      <c r="CT49" s="295"/>
      <c r="CU49" s="295"/>
      <c r="CV49" s="295"/>
      <c r="CW49" s="295"/>
      <c r="CX49" s="295"/>
      <c r="CY49" s="295"/>
      <c r="CZ49" s="291" t="s">
        <v>281</v>
      </c>
    </row>
    <row r="50" spans="1:104" ht="31.5">
      <c r="A50" s="341" t="s">
        <v>315</v>
      </c>
      <c r="B50" s="342" t="s">
        <v>182</v>
      </c>
      <c r="C50" s="343" t="s">
        <v>93</v>
      </c>
      <c r="D50" s="291" t="s">
        <v>268</v>
      </c>
      <c r="E50" s="291" t="s">
        <v>270</v>
      </c>
      <c r="F50" s="288" t="s">
        <v>270</v>
      </c>
      <c r="G50" s="288" t="s">
        <v>270</v>
      </c>
      <c r="H50" s="289">
        <f t="shared" si="0"/>
        <v>0.747</v>
      </c>
      <c r="I50" s="290">
        <v>0.747</v>
      </c>
      <c r="J50" s="291" t="s">
        <v>271</v>
      </c>
      <c r="K50" s="289">
        <f t="shared" si="1"/>
        <v>0</v>
      </c>
      <c r="L50" s="344">
        <v>0</v>
      </c>
      <c r="M50" s="288" t="s">
        <v>142</v>
      </c>
      <c r="N50" s="292" t="s">
        <v>94</v>
      </c>
      <c r="O50" s="289">
        <f t="shared" si="2"/>
        <v>0.747</v>
      </c>
      <c r="P50" s="289">
        <f t="shared" si="3"/>
        <v>0.747</v>
      </c>
      <c r="Q50" s="289">
        <v>0.78</v>
      </c>
      <c r="R50" s="289">
        <v>0</v>
      </c>
      <c r="S50" s="289">
        <v>0</v>
      </c>
      <c r="T50" s="287">
        <f>Q50</f>
        <v>0.78</v>
      </c>
      <c r="U50" s="287">
        <v>0</v>
      </c>
      <c r="V50" s="287">
        <v>0.78</v>
      </c>
      <c r="W50" s="293">
        <f>V50</f>
        <v>0.78</v>
      </c>
      <c r="X50" s="293">
        <v>0</v>
      </c>
      <c r="Y50" s="294">
        <v>0</v>
      </c>
      <c r="Z50" s="295">
        <v>0</v>
      </c>
      <c r="AA50" s="295">
        <v>0</v>
      </c>
      <c r="AB50" s="295">
        <v>0</v>
      </c>
      <c r="AC50" s="296">
        <f t="shared" si="4"/>
        <v>0</v>
      </c>
      <c r="AD50" s="296">
        <f t="shared" si="5"/>
        <v>0</v>
      </c>
      <c r="AE50" s="295">
        <v>0</v>
      </c>
      <c r="AF50" s="295">
        <v>0</v>
      </c>
      <c r="AG50" s="295">
        <v>0</v>
      </c>
      <c r="AH50" s="296">
        <f t="shared" si="6"/>
        <v>0</v>
      </c>
      <c r="AI50" s="294">
        <v>0</v>
      </c>
      <c r="AJ50" s="295">
        <v>0</v>
      </c>
      <c r="AK50" s="295">
        <v>0</v>
      </c>
      <c r="AL50" s="295">
        <v>0</v>
      </c>
      <c r="AM50" s="296">
        <f t="shared" si="7"/>
        <v>0</v>
      </c>
      <c r="AN50" s="294">
        <f t="shared" si="20"/>
        <v>0</v>
      </c>
      <c r="AO50" s="295">
        <v>0</v>
      </c>
      <c r="AP50" s="295">
        <v>0</v>
      </c>
      <c r="AQ50" s="295">
        <v>0</v>
      </c>
      <c r="AR50" s="296">
        <f t="shared" si="8"/>
        <v>0</v>
      </c>
      <c r="AS50" s="294">
        <v>0</v>
      </c>
      <c r="AT50" s="295">
        <v>0</v>
      </c>
      <c r="AU50" s="295">
        <v>0</v>
      </c>
      <c r="AV50" s="295">
        <v>0</v>
      </c>
      <c r="AW50" s="296">
        <f t="shared" si="9"/>
        <v>0</v>
      </c>
      <c r="AX50" s="294">
        <f t="shared" si="21"/>
        <v>0</v>
      </c>
      <c r="AY50" s="295">
        <v>0</v>
      </c>
      <c r="AZ50" s="295">
        <v>0</v>
      </c>
      <c r="BA50" s="295">
        <v>0</v>
      </c>
      <c r="BB50" s="296">
        <f t="shared" si="10"/>
        <v>0</v>
      </c>
      <c r="BC50" s="294">
        <v>0</v>
      </c>
      <c r="BD50" s="295">
        <v>0</v>
      </c>
      <c r="BE50" s="295">
        <v>0</v>
      </c>
      <c r="BF50" s="295">
        <v>0</v>
      </c>
      <c r="BG50" s="296">
        <f t="shared" si="11"/>
        <v>0</v>
      </c>
      <c r="BH50" s="294">
        <f t="shared" si="22"/>
        <v>0</v>
      </c>
      <c r="BI50" s="295">
        <v>0</v>
      </c>
      <c r="BJ50" s="295">
        <v>0</v>
      </c>
      <c r="BK50" s="295">
        <v>0</v>
      </c>
      <c r="BL50" s="296">
        <f t="shared" si="16"/>
        <v>0</v>
      </c>
      <c r="BM50" s="294">
        <v>0.78</v>
      </c>
      <c r="BN50" s="295">
        <v>0</v>
      </c>
      <c r="BO50" s="295">
        <v>0</v>
      </c>
      <c r="BP50" s="295">
        <v>0</v>
      </c>
      <c r="BQ50" s="296">
        <f t="shared" si="12"/>
        <v>0.78</v>
      </c>
      <c r="BR50" s="294">
        <v>0</v>
      </c>
      <c r="BS50" s="295">
        <v>0</v>
      </c>
      <c r="BT50" s="295">
        <v>0</v>
      </c>
      <c r="BU50" s="295">
        <v>0</v>
      </c>
      <c r="BV50" s="296">
        <f t="shared" si="13"/>
        <v>0</v>
      </c>
      <c r="BW50" s="352">
        <v>0.78</v>
      </c>
      <c r="BX50" s="295">
        <v>0</v>
      </c>
      <c r="BY50" s="295">
        <v>0</v>
      </c>
      <c r="BZ50" s="295">
        <v>0</v>
      </c>
      <c r="CA50" s="295">
        <f t="shared" si="14"/>
        <v>0.78</v>
      </c>
      <c r="CB50" s="352">
        <v>0</v>
      </c>
      <c r="CC50" s="295">
        <v>0</v>
      </c>
      <c r="CD50" s="295">
        <v>0</v>
      </c>
      <c r="CE50" s="295">
        <v>0</v>
      </c>
      <c r="CF50" s="295">
        <f t="shared" si="15"/>
        <v>0</v>
      </c>
      <c r="CG50" s="295"/>
      <c r="CH50" s="295"/>
      <c r="CI50" s="295"/>
      <c r="CJ50" s="295"/>
      <c r="CK50" s="295"/>
      <c r="CL50" s="295"/>
      <c r="CM50" s="295"/>
      <c r="CN50" s="295"/>
      <c r="CO50" s="295"/>
      <c r="CP50" s="295"/>
      <c r="CQ50" s="295"/>
      <c r="CR50" s="295"/>
      <c r="CS50" s="295"/>
      <c r="CT50" s="295"/>
      <c r="CU50" s="295"/>
      <c r="CV50" s="295"/>
      <c r="CW50" s="295"/>
      <c r="CX50" s="295"/>
      <c r="CY50" s="295"/>
      <c r="CZ50" s="291" t="s">
        <v>281</v>
      </c>
    </row>
    <row r="51" spans="1:104" s="89" customFormat="1" ht="47.25">
      <c r="A51" s="347" t="s">
        <v>114</v>
      </c>
      <c r="B51" s="348" t="s">
        <v>115</v>
      </c>
      <c r="C51" s="343" t="s">
        <v>93</v>
      </c>
      <c r="D51" s="291" t="s">
        <v>268</v>
      </c>
      <c r="E51" s="291" t="s">
        <v>94</v>
      </c>
      <c r="F51" s="291" t="s">
        <v>94</v>
      </c>
      <c r="G51" s="291" t="s">
        <v>94</v>
      </c>
      <c r="H51" s="289">
        <f t="shared" si="0"/>
        <v>10.238999999999999</v>
      </c>
      <c r="I51" s="349">
        <f>SUM(I52:I57)</f>
        <v>10.238999999999999</v>
      </c>
      <c r="J51" s="291"/>
      <c r="K51" s="289">
        <f t="shared" si="1"/>
        <v>11.522000000000002</v>
      </c>
      <c r="L51" s="289">
        <f>L52+L53+L54+L55+L56+L57</f>
        <v>11.522000000000002</v>
      </c>
      <c r="M51" s="350"/>
      <c r="N51" s="292" t="s">
        <v>94</v>
      </c>
      <c r="O51" s="289">
        <f t="shared" si="2"/>
        <v>10.238999999999999</v>
      </c>
      <c r="P51" s="289">
        <f t="shared" si="3"/>
        <v>10.238999999999999</v>
      </c>
      <c r="Q51" s="289">
        <f>Q52+Q53+Q54+Q55+Q56+Q57</f>
        <v>10.689999999999998</v>
      </c>
      <c r="R51" s="289">
        <f>SUM(R52:R57)</f>
        <v>11.523000000000001</v>
      </c>
      <c r="S51" s="289">
        <f>S52+S53+S54+S55+S56+S57</f>
        <v>12.029999999999998</v>
      </c>
      <c r="T51" s="287">
        <v>10.69</v>
      </c>
      <c r="U51" s="287">
        <f>U52+U53+U54+U55+U56+U57</f>
        <v>12.029999999999998</v>
      </c>
      <c r="V51" s="287">
        <v>10.69</v>
      </c>
      <c r="W51" s="293">
        <f>SUM(W52:W57)</f>
        <v>6.640000000000001</v>
      </c>
      <c r="X51" s="293">
        <f>SUM(X52:X57)</f>
        <v>7.98</v>
      </c>
      <c r="Y51" s="294">
        <f>Y52+Y53</f>
        <v>4.05</v>
      </c>
      <c r="Z51" s="295">
        <v>0</v>
      </c>
      <c r="AA51" s="295">
        <v>0</v>
      </c>
      <c r="AB51" s="295">
        <v>0</v>
      </c>
      <c r="AC51" s="296">
        <f t="shared" si="4"/>
        <v>4.05</v>
      </c>
      <c r="AD51" s="296">
        <f t="shared" si="5"/>
        <v>4.05</v>
      </c>
      <c r="AE51" s="295">
        <v>0</v>
      </c>
      <c r="AF51" s="295">
        <v>0</v>
      </c>
      <c r="AG51" s="295">
        <v>0</v>
      </c>
      <c r="AH51" s="296">
        <f t="shared" si="6"/>
        <v>4.05</v>
      </c>
      <c r="AI51" s="294">
        <f>AI54</f>
        <v>1.67</v>
      </c>
      <c r="AJ51" s="295">
        <v>0</v>
      </c>
      <c r="AK51" s="295">
        <v>0</v>
      </c>
      <c r="AL51" s="295">
        <v>0</v>
      </c>
      <c r="AM51" s="296">
        <f t="shared" si="7"/>
        <v>1.67</v>
      </c>
      <c r="AN51" s="294">
        <f>AN54</f>
        <v>2.17</v>
      </c>
      <c r="AO51" s="295">
        <v>0</v>
      </c>
      <c r="AP51" s="295">
        <v>0</v>
      </c>
      <c r="AQ51" s="295">
        <v>0</v>
      </c>
      <c r="AR51" s="296">
        <f t="shared" si="8"/>
        <v>2.17</v>
      </c>
      <c r="AS51" s="294">
        <f>AS55+AS56+AS57</f>
        <v>3.8600000000000003</v>
      </c>
      <c r="AT51" s="295">
        <v>0</v>
      </c>
      <c r="AU51" s="295">
        <v>0</v>
      </c>
      <c r="AV51" s="295">
        <v>0</v>
      </c>
      <c r="AW51" s="296">
        <f t="shared" si="9"/>
        <v>3.8600000000000003</v>
      </c>
      <c r="AX51" s="294">
        <f>AX55+AX56+AX57</f>
        <v>4.36</v>
      </c>
      <c r="AY51" s="295">
        <v>0</v>
      </c>
      <c r="AZ51" s="295">
        <v>0</v>
      </c>
      <c r="BA51" s="295">
        <v>0</v>
      </c>
      <c r="BB51" s="296">
        <f t="shared" si="10"/>
        <v>4.36</v>
      </c>
      <c r="BC51" s="294">
        <f>BC56+BC57</f>
        <v>1.11</v>
      </c>
      <c r="BD51" s="295">
        <v>0</v>
      </c>
      <c r="BE51" s="295">
        <v>0</v>
      </c>
      <c r="BF51" s="295">
        <v>0</v>
      </c>
      <c r="BG51" s="296">
        <f t="shared" si="11"/>
        <v>1.11</v>
      </c>
      <c r="BH51" s="294">
        <f>BH56+BH57</f>
        <v>1.45</v>
      </c>
      <c r="BI51" s="295">
        <v>0</v>
      </c>
      <c r="BJ51" s="295">
        <v>0</v>
      </c>
      <c r="BK51" s="295">
        <v>0</v>
      </c>
      <c r="BL51" s="296">
        <f t="shared" si="16"/>
        <v>1.45</v>
      </c>
      <c r="BM51" s="294">
        <v>0</v>
      </c>
      <c r="BN51" s="295">
        <v>0</v>
      </c>
      <c r="BO51" s="295">
        <v>0</v>
      </c>
      <c r="BP51" s="295">
        <v>0</v>
      </c>
      <c r="BQ51" s="296">
        <f t="shared" si="12"/>
        <v>0</v>
      </c>
      <c r="BR51" s="294">
        <f t="shared" si="17"/>
        <v>0</v>
      </c>
      <c r="BS51" s="295">
        <v>0</v>
      </c>
      <c r="BT51" s="295">
        <v>0</v>
      </c>
      <c r="BU51" s="295">
        <v>0</v>
      </c>
      <c r="BV51" s="296">
        <f t="shared" si="13"/>
        <v>0</v>
      </c>
      <c r="BW51" s="352">
        <f>BW20</f>
        <v>10.69</v>
      </c>
      <c r="BX51" s="295">
        <v>0</v>
      </c>
      <c r="BY51" s="295">
        <v>0</v>
      </c>
      <c r="BZ51" s="295">
        <v>0</v>
      </c>
      <c r="CA51" s="295">
        <f t="shared" si="14"/>
        <v>10.69</v>
      </c>
      <c r="CB51" s="352">
        <f>CB20</f>
        <v>12.03</v>
      </c>
      <c r="CC51" s="295">
        <v>0</v>
      </c>
      <c r="CD51" s="295">
        <v>0</v>
      </c>
      <c r="CE51" s="295">
        <v>0</v>
      </c>
      <c r="CF51" s="295">
        <f t="shared" si="15"/>
        <v>12.03</v>
      </c>
      <c r="CG51" s="295"/>
      <c r="CH51" s="295"/>
      <c r="CI51" s="295"/>
      <c r="CJ51" s="295"/>
      <c r="CK51" s="295"/>
      <c r="CL51" s="295"/>
      <c r="CM51" s="295"/>
      <c r="CN51" s="295"/>
      <c r="CO51" s="295"/>
      <c r="CP51" s="295"/>
      <c r="CQ51" s="295"/>
      <c r="CR51" s="295"/>
      <c r="CS51" s="295"/>
      <c r="CT51" s="295"/>
      <c r="CU51" s="295"/>
      <c r="CV51" s="295"/>
      <c r="CW51" s="295"/>
      <c r="CX51" s="295"/>
      <c r="CY51" s="295"/>
      <c r="CZ51" s="291" t="s">
        <v>316</v>
      </c>
    </row>
    <row r="52" spans="1:104" ht="47.25">
      <c r="A52" s="341" t="s">
        <v>116</v>
      </c>
      <c r="B52" s="342" t="s">
        <v>117</v>
      </c>
      <c r="C52" s="343" t="s">
        <v>93</v>
      </c>
      <c r="D52" s="291" t="s">
        <v>268</v>
      </c>
      <c r="E52" s="291" t="s">
        <v>94</v>
      </c>
      <c r="F52" s="288" t="s">
        <v>269</v>
      </c>
      <c r="G52" s="288" t="s">
        <v>269</v>
      </c>
      <c r="H52" s="289">
        <f t="shared" si="0"/>
        <v>2.257</v>
      </c>
      <c r="I52" s="351">
        <v>2.257</v>
      </c>
      <c r="J52" s="291" t="s">
        <v>271</v>
      </c>
      <c r="K52" s="289">
        <f t="shared" si="1"/>
        <v>2.257</v>
      </c>
      <c r="L52" s="289">
        <f>I52</f>
        <v>2.257</v>
      </c>
      <c r="M52" s="288" t="s">
        <v>278</v>
      </c>
      <c r="N52" s="292" t="s">
        <v>94</v>
      </c>
      <c r="O52" s="289">
        <f t="shared" si="2"/>
        <v>2.257</v>
      </c>
      <c r="P52" s="289">
        <f t="shared" si="3"/>
        <v>2.257</v>
      </c>
      <c r="Q52" s="289">
        <v>2.37</v>
      </c>
      <c r="R52" s="289">
        <f>P52</f>
        <v>2.257</v>
      </c>
      <c r="S52" s="289">
        <f>Q52</f>
        <v>2.37</v>
      </c>
      <c r="T52" s="287">
        <v>2.37</v>
      </c>
      <c r="U52" s="287">
        <v>2.37</v>
      </c>
      <c r="V52" s="287">
        <v>2.37</v>
      </c>
      <c r="W52" s="293">
        <v>0</v>
      </c>
      <c r="X52" s="293">
        <f>W52</f>
        <v>0</v>
      </c>
      <c r="Y52" s="294">
        <v>2.37</v>
      </c>
      <c r="Z52" s="295">
        <v>0</v>
      </c>
      <c r="AA52" s="295">
        <v>0</v>
      </c>
      <c r="AB52" s="295">
        <v>0</v>
      </c>
      <c r="AC52" s="296">
        <f t="shared" si="4"/>
        <v>2.37</v>
      </c>
      <c r="AD52" s="296">
        <f t="shared" si="5"/>
        <v>2.37</v>
      </c>
      <c r="AE52" s="295">
        <v>0</v>
      </c>
      <c r="AF52" s="295">
        <v>0</v>
      </c>
      <c r="AG52" s="295">
        <v>0</v>
      </c>
      <c r="AH52" s="296">
        <f t="shared" si="6"/>
        <v>2.37</v>
      </c>
      <c r="AI52" s="294">
        <v>0</v>
      </c>
      <c r="AJ52" s="295">
        <v>0</v>
      </c>
      <c r="AK52" s="295">
        <v>0</v>
      </c>
      <c r="AL52" s="295">
        <v>0</v>
      </c>
      <c r="AM52" s="296">
        <f t="shared" si="7"/>
        <v>0</v>
      </c>
      <c r="AN52" s="294">
        <f t="shared" si="20"/>
        <v>0</v>
      </c>
      <c r="AO52" s="295">
        <v>0</v>
      </c>
      <c r="AP52" s="295">
        <v>0</v>
      </c>
      <c r="AQ52" s="295">
        <v>0</v>
      </c>
      <c r="AR52" s="296">
        <f t="shared" si="8"/>
        <v>0</v>
      </c>
      <c r="AS52" s="294">
        <v>0</v>
      </c>
      <c r="AT52" s="295">
        <v>0</v>
      </c>
      <c r="AU52" s="295">
        <v>0</v>
      </c>
      <c r="AV52" s="295">
        <v>0</v>
      </c>
      <c r="AW52" s="296">
        <f t="shared" si="9"/>
        <v>0</v>
      </c>
      <c r="AX52" s="294">
        <f t="shared" si="21"/>
        <v>0</v>
      </c>
      <c r="AY52" s="295">
        <v>0</v>
      </c>
      <c r="AZ52" s="295">
        <v>0</v>
      </c>
      <c r="BA52" s="295">
        <v>0</v>
      </c>
      <c r="BB52" s="296">
        <f t="shared" si="10"/>
        <v>0</v>
      </c>
      <c r="BC52" s="294">
        <v>0</v>
      </c>
      <c r="BD52" s="295">
        <v>0</v>
      </c>
      <c r="BE52" s="295">
        <v>0</v>
      </c>
      <c r="BF52" s="295">
        <v>0</v>
      </c>
      <c r="BG52" s="296">
        <f t="shared" si="11"/>
        <v>0</v>
      </c>
      <c r="BH52" s="294">
        <f t="shared" si="22"/>
        <v>0</v>
      </c>
      <c r="BI52" s="295">
        <v>0</v>
      </c>
      <c r="BJ52" s="295">
        <v>0</v>
      </c>
      <c r="BK52" s="295">
        <v>0</v>
      </c>
      <c r="BL52" s="296">
        <f t="shared" si="16"/>
        <v>0</v>
      </c>
      <c r="BM52" s="294">
        <v>0</v>
      </c>
      <c r="BN52" s="295">
        <v>0</v>
      </c>
      <c r="BO52" s="295">
        <v>0</v>
      </c>
      <c r="BP52" s="295">
        <v>0</v>
      </c>
      <c r="BQ52" s="296">
        <f t="shared" si="12"/>
        <v>0</v>
      </c>
      <c r="BR52" s="294">
        <f t="shared" si="17"/>
        <v>0</v>
      </c>
      <c r="BS52" s="295">
        <v>0</v>
      </c>
      <c r="BT52" s="295">
        <v>0</v>
      </c>
      <c r="BU52" s="295">
        <v>0</v>
      </c>
      <c r="BV52" s="296">
        <f t="shared" si="13"/>
        <v>0</v>
      </c>
      <c r="BW52" s="352">
        <v>2.26</v>
      </c>
      <c r="BX52" s="295">
        <v>0</v>
      </c>
      <c r="BY52" s="295">
        <v>0</v>
      </c>
      <c r="BZ52" s="295">
        <v>0</v>
      </c>
      <c r="CA52" s="295">
        <f t="shared" si="14"/>
        <v>2.26</v>
      </c>
      <c r="CB52" s="352">
        <v>2.26</v>
      </c>
      <c r="CC52" s="295">
        <v>0</v>
      </c>
      <c r="CD52" s="295">
        <v>0</v>
      </c>
      <c r="CE52" s="295">
        <v>0</v>
      </c>
      <c r="CF52" s="295">
        <f t="shared" si="15"/>
        <v>2.26</v>
      </c>
      <c r="CG52" s="295"/>
      <c r="CH52" s="295"/>
      <c r="CI52" s="295"/>
      <c r="CJ52" s="295"/>
      <c r="CK52" s="295"/>
      <c r="CL52" s="295"/>
      <c r="CM52" s="295"/>
      <c r="CN52" s="295"/>
      <c r="CO52" s="295"/>
      <c r="CP52" s="295"/>
      <c r="CQ52" s="295"/>
      <c r="CR52" s="295"/>
      <c r="CS52" s="295"/>
      <c r="CT52" s="295"/>
      <c r="CU52" s="295"/>
      <c r="CV52" s="295"/>
      <c r="CW52" s="295"/>
      <c r="CX52" s="295"/>
      <c r="CY52" s="295"/>
      <c r="CZ52" s="291"/>
    </row>
    <row r="53" spans="1:104" ht="31.5">
      <c r="A53" s="341" t="s">
        <v>118</v>
      </c>
      <c r="B53" s="342" t="s">
        <v>317</v>
      </c>
      <c r="C53" s="343" t="s">
        <v>93</v>
      </c>
      <c r="D53" s="291" t="s">
        <v>268</v>
      </c>
      <c r="E53" s="291" t="s">
        <v>94</v>
      </c>
      <c r="F53" s="288" t="s">
        <v>269</v>
      </c>
      <c r="G53" s="288" t="s">
        <v>269</v>
      </c>
      <c r="H53" s="289">
        <f t="shared" si="0"/>
        <v>1.602</v>
      </c>
      <c r="I53" s="351">
        <v>1.602</v>
      </c>
      <c r="J53" s="291" t="s">
        <v>271</v>
      </c>
      <c r="K53" s="289">
        <f t="shared" si="1"/>
        <v>1.602</v>
      </c>
      <c r="L53" s="289">
        <f>I53</f>
        <v>1.602</v>
      </c>
      <c r="M53" s="288" t="s">
        <v>278</v>
      </c>
      <c r="N53" s="292" t="s">
        <v>94</v>
      </c>
      <c r="O53" s="289">
        <f t="shared" si="2"/>
        <v>1.602</v>
      </c>
      <c r="P53" s="289">
        <f t="shared" si="3"/>
        <v>1.602</v>
      </c>
      <c r="Q53" s="289">
        <v>1.68</v>
      </c>
      <c r="R53" s="289">
        <f>P53</f>
        <v>1.602</v>
      </c>
      <c r="S53" s="289">
        <f>Q53</f>
        <v>1.68</v>
      </c>
      <c r="T53" s="287">
        <f>Q53</f>
        <v>1.68</v>
      </c>
      <c r="U53" s="287">
        <f>S53</f>
        <v>1.68</v>
      </c>
      <c r="V53" s="287">
        <v>1.68</v>
      </c>
      <c r="W53" s="293">
        <v>0</v>
      </c>
      <c r="X53" s="293">
        <f>W53</f>
        <v>0</v>
      </c>
      <c r="Y53" s="294">
        <v>1.68</v>
      </c>
      <c r="Z53" s="295">
        <v>0</v>
      </c>
      <c r="AA53" s="295">
        <v>0</v>
      </c>
      <c r="AB53" s="295">
        <v>0</v>
      </c>
      <c r="AC53" s="296">
        <f t="shared" si="4"/>
        <v>1.68</v>
      </c>
      <c r="AD53" s="296">
        <f t="shared" si="5"/>
        <v>1.68</v>
      </c>
      <c r="AE53" s="295">
        <v>0</v>
      </c>
      <c r="AF53" s="295">
        <v>0</v>
      </c>
      <c r="AG53" s="295">
        <v>0</v>
      </c>
      <c r="AH53" s="296">
        <f t="shared" si="6"/>
        <v>1.68</v>
      </c>
      <c r="AI53" s="294">
        <v>0</v>
      </c>
      <c r="AJ53" s="295">
        <v>0</v>
      </c>
      <c r="AK53" s="295">
        <v>0</v>
      </c>
      <c r="AL53" s="295">
        <v>0</v>
      </c>
      <c r="AM53" s="296">
        <f t="shared" si="7"/>
        <v>0</v>
      </c>
      <c r="AN53" s="294">
        <f t="shared" si="20"/>
        <v>0</v>
      </c>
      <c r="AO53" s="295">
        <v>0</v>
      </c>
      <c r="AP53" s="295">
        <v>0</v>
      </c>
      <c r="AQ53" s="295">
        <v>0</v>
      </c>
      <c r="AR53" s="296">
        <f t="shared" si="8"/>
        <v>0</v>
      </c>
      <c r="AS53" s="294">
        <v>0</v>
      </c>
      <c r="AT53" s="295">
        <v>0</v>
      </c>
      <c r="AU53" s="295">
        <v>0</v>
      </c>
      <c r="AV53" s="295">
        <v>0</v>
      </c>
      <c r="AW53" s="296">
        <f t="shared" si="9"/>
        <v>0</v>
      </c>
      <c r="AX53" s="294">
        <f t="shared" si="21"/>
        <v>0</v>
      </c>
      <c r="AY53" s="295">
        <v>0</v>
      </c>
      <c r="AZ53" s="295">
        <v>0</v>
      </c>
      <c r="BA53" s="295">
        <v>0</v>
      </c>
      <c r="BB53" s="296">
        <f t="shared" si="10"/>
        <v>0</v>
      </c>
      <c r="BC53" s="294">
        <v>0</v>
      </c>
      <c r="BD53" s="295">
        <v>0</v>
      </c>
      <c r="BE53" s="295">
        <v>0</v>
      </c>
      <c r="BF53" s="295">
        <v>0</v>
      </c>
      <c r="BG53" s="296">
        <f t="shared" si="11"/>
        <v>0</v>
      </c>
      <c r="BH53" s="294">
        <f t="shared" si="22"/>
        <v>0</v>
      </c>
      <c r="BI53" s="295">
        <v>0</v>
      </c>
      <c r="BJ53" s="295">
        <v>0</v>
      </c>
      <c r="BK53" s="295">
        <v>0</v>
      </c>
      <c r="BL53" s="296">
        <f t="shared" si="16"/>
        <v>0</v>
      </c>
      <c r="BM53" s="294">
        <v>0</v>
      </c>
      <c r="BN53" s="295">
        <v>0</v>
      </c>
      <c r="BO53" s="295">
        <v>0</v>
      </c>
      <c r="BP53" s="295">
        <v>0</v>
      </c>
      <c r="BQ53" s="296">
        <f t="shared" si="12"/>
        <v>0</v>
      </c>
      <c r="BR53" s="294">
        <f t="shared" si="17"/>
        <v>0</v>
      </c>
      <c r="BS53" s="295">
        <v>0</v>
      </c>
      <c r="BT53" s="295">
        <v>0</v>
      </c>
      <c r="BU53" s="295">
        <v>0</v>
      </c>
      <c r="BV53" s="296">
        <f t="shared" si="13"/>
        <v>0</v>
      </c>
      <c r="BW53" s="352">
        <v>1.6</v>
      </c>
      <c r="BX53" s="295">
        <v>0</v>
      </c>
      <c r="BY53" s="295">
        <v>0</v>
      </c>
      <c r="BZ53" s="295">
        <v>0</v>
      </c>
      <c r="CA53" s="295">
        <f t="shared" si="14"/>
        <v>1.6</v>
      </c>
      <c r="CB53" s="352">
        <v>1.6</v>
      </c>
      <c r="CC53" s="295">
        <v>0</v>
      </c>
      <c r="CD53" s="295">
        <v>0</v>
      </c>
      <c r="CE53" s="295">
        <v>0</v>
      </c>
      <c r="CF53" s="295">
        <f t="shared" si="15"/>
        <v>1.6</v>
      </c>
      <c r="CG53" s="295"/>
      <c r="CH53" s="295"/>
      <c r="CI53" s="295"/>
      <c r="CJ53" s="295"/>
      <c r="CK53" s="295"/>
      <c r="CL53" s="295"/>
      <c r="CM53" s="295"/>
      <c r="CN53" s="295"/>
      <c r="CO53" s="295"/>
      <c r="CP53" s="295"/>
      <c r="CQ53" s="295"/>
      <c r="CR53" s="295"/>
      <c r="CS53" s="295"/>
      <c r="CT53" s="295"/>
      <c r="CU53" s="295"/>
      <c r="CV53" s="295"/>
      <c r="CW53" s="295"/>
      <c r="CX53" s="295"/>
      <c r="CY53" s="295"/>
      <c r="CZ53" s="295"/>
    </row>
    <row r="54" spans="1:104" ht="31.5">
      <c r="A54" s="341" t="s">
        <v>118</v>
      </c>
      <c r="B54" s="342" t="s">
        <v>317</v>
      </c>
      <c r="C54" s="343" t="s">
        <v>93</v>
      </c>
      <c r="D54" s="291" t="s">
        <v>268</v>
      </c>
      <c r="E54" s="291" t="s">
        <v>94</v>
      </c>
      <c r="F54" s="288" t="s">
        <v>276</v>
      </c>
      <c r="G54" s="288" t="s">
        <v>276</v>
      </c>
      <c r="H54" s="289">
        <f t="shared" si="0"/>
        <v>1.602</v>
      </c>
      <c r="I54" s="290">
        <v>1.602</v>
      </c>
      <c r="J54" s="291" t="s">
        <v>271</v>
      </c>
      <c r="K54" s="289">
        <f t="shared" si="1"/>
        <v>2.079</v>
      </c>
      <c r="L54" s="289">
        <v>2.079</v>
      </c>
      <c r="M54" s="288" t="s">
        <v>278</v>
      </c>
      <c r="N54" s="292" t="s">
        <v>94</v>
      </c>
      <c r="O54" s="289">
        <f t="shared" si="2"/>
        <v>1.602</v>
      </c>
      <c r="P54" s="289">
        <f t="shared" si="3"/>
        <v>1.602</v>
      </c>
      <c r="Q54" s="289">
        <v>1.67</v>
      </c>
      <c r="R54" s="289">
        <v>2.08</v>
      </c>
      <c r="S54" s="289">
        <v>2.17</v>
      </c>
      <c r="T54" s="287">
        <f>Q54</f>
        <v>1.67</v>
      </c>
      <c r="U54" s="287">
        <v>2.17</v>
      </c>
      <c r="V54" s="287">
        <v>1.67</v>
      </c>
      <c r="W54" s="293">
        <f>V54</f>
        <v>1.67</v>
      </c>
      <c r="X54" s="293">
        <v>2.17</v>
      </c>
      <c r="Y54" s="294">
        <v>0</v>
      </c>
      <c r="Z54" s="295">
        <v>0</v>
      </c>
      <c r="AA54" s="295">
        <v>0</v>
      </c>
      <c r="AB54" s="295">
        <v>0</v>
      </c>
      <c r="AC54" s="296">
        <f t="shared" si="4"/>
        <v>0</v>
      </c>
      <c r="AD54" s="296">
        <f t="shared" si="5"/>
        <v>0</v>
      </c>
      <c r="AE54" s="295">
        <v>0</v>
      </c>
      <c r="AF54" s="295">
        <v>0</v>
      </c>
      <c r="AG54" s="295">
        <v>0</v>
      </c>
      <c r="AH54" s="296">
        <f t="shared" si="6"/>
        <v>0</v>
      </c>
      <c r="AI54" s="294">
        <v>1.67</v>
      </c>
      <c r="AJ54" s="295">
        <v>0</v>
      </c>
      <c r="AK54" s="295">
        <v>0</v>
      </c>
      <c r="AL54" s="295">
        <v>0</v>
      </c>
      <c r="AM54" s="296">
        <f t="shared" si="7"/>
        <v>1.67</v>
      </c>
      <c r="AN54" s="294">
        <v>2.17</v>
      </c>
      <c r="AO54" s="295">
        <v>0</v>
      </c>
      <c r="AP54" s="295">
        <v>0</v>
      </c>
      <c r="AQ54" s="295">
        <v>0</v>
      </c>
      <c r="AR54" s="296">
        <f t="shared" si="8"/>
        <v>2.17</v>
      </c>
      <c r="AS54" s="294">
        <v>0</v>
      </c>
      <c r="AT54" s="295">
        <v>0</v>
      </c>
      <c r="AU54" s="295">
        <v>0</v>
      </c>
      <c r="AV54" s="295">
        <v>0</v>
      </c>
      <c r="AW54" s="296">
        <f t="shared" si="9"/>
        <v>0</v>
      </c>
      <c r="AX54" s="294">
        <f t="shared" si="21"/>
        <v>0</v>
      </c>
      <c r="AY54" s="295">
        <v>0</v>
      </c>
      <c r="AZ54" s="295">
        <v>0</v>
      </c>
      <c r="BA54" s="295">
        <v>0</v>
      </c>
      <c r="BB54" s="296">
        <f t="shared" si="10"/>
        <v>0</v>
      </c>
      <c r="BC54" s="294">
        <v>0</v>
      </c>
      <c r="BD54" s="295">
        <v>0</v>
      </c>
      <c r="BE54" s="295">
        <v>0</v>
      </c>
      <c r="BF54" s="295">
        <v>0</v>
      </c>
      <c r="BG54" s="296">
        <f t="shared" si="11"/>
        <v>0</v>
      </c>
      <c r="BH54" s="294">
        <f t="shared" si="22"/>
        <v>0</v>
      </c>
      <c r="BI54" s="295">
        <v>0</v>
      </c>
      <c r="BJ54" s="295">
        <v>0</v>
      </c>
      <c r="BK54" s="295">
        <v>0</v>
      </c>
      <c r="BL54" s="296">
        <f t="shared" si="16"/>
        <v>0</v>
      </c>
      <c r="BM54" s="294">
        <v>0</v>
      </c>
      <c r="BN54" s="295">
        <v>0</v>
      </c>
      <c r="BO54" s="295">
        <v>0</v>
      </c>
      <c r="BP54" s="295">
        <v>0</v>
      </c>
      <c r="BQ54" s="296">
        <f t="shared" si="12"/>
        <v>0</v>
      </c>
      <c r="BR54" s="294">
        <f t="shared" si="17"/>
        <v>0</v>
      </c>
      <c r="BS54" s="295">
        <v>0</v>
      </c>
      <c r="BT54" s="295">
        <v>0</v>
      </c>
      <c r="BU54" s="295">
        <v>0</v>
      </c>
      <c r="BV54" s="296">
        <f t="shared" si="13"/>
        <v>0</v>
      </c>
      <c r="BW54" s="352">
        <v>1.6</v>
      </c>
      <c r="BX54" s="295">
        <v>0</v>
      </c>
      <c r="BY54" s="295">
        <v>0</v>
      </c>
      <c r="BZ54" s="295">
        <v>0</v>
      </c>
      <c r="CA54" s="295">
        <f t="shared" si="14"/>
        <v>1.6</v>
      </c>
      <c r="CB54" s="352">
        <v>2.08</v>
      </c>
      <c r="CC54" s="295">
        <v>0</v>
      </c>
      <c r="CD54" s="295">
        <v>0</v>
      </c>
      <c r="CE54" s="295">
        <v>0</v>
      </c>
      <c r="CF54" s="295">
        <f t="shared" si="15"/>
        <v>2.08</v>
      </c>
      <c r="CG54" s="295"/>
      <c r="CH54" s="295"/>
      <c r="CI54" s="295"/>
      <c r="CJ54" s="295"/>
      <c r="CK54" s="295"/>
      <c r="CL54" s="295"/>
      <c r="CM54" s="295"/>
      <c r="CN54" s="295"/>
      <c r="CO54" s="295"/>
      <c r="CP54" s="295"/>
      <c r="CQ54" s="295"/>
      <c r="CR54" s="295"/>
      <c r="CS54" s="295"/>
      <c r="CT54" s="295"/>
      <c r="CU54" s="295"/>
      <c r="CV54" s="295"/>
      <c r="CW54" s="295"/>
      <c r="CX54" s="295"/>
      <c r="CY54" s="295"/>
      <c r="CZ54" s="291" t="s">
        <v>316</v>
      </c>
    </row>
    <row r="55" spans="1:104" ht="47.25">
      <c r="A55" s="341" t="s">
        <v>318</v>
      </c>
      <c r="B55" s="342" t="s">
        <v>319</v>
      </c>
      <c r="C55" s="343" t="s">
        <v>93</v>
      </c>
      <c r="D55" s="291" t="s">
        <v>268</v>
      </c>
      <c r="E55" s="291" t="s">
        <v>94</v>
      </c>
      <c r="F55" s="288" t="s">
        <v>283</v>
      </c>
      <c r="G55" s="288" t="s">
        <v>283</v>
      </c>
      <c r="H55" s="289">
        <f t="shared" si="0"/>
        <v>2.642</v>
      </c>
      <c r="I55" s="290">
        <v>2.642</v>
      </c>
      <c r="J55" s="291" t="s">
        <v>271</v>
      </c>
      <c r="K55" s="289">
        <f t="shared" si="1"/>
        <v>2.804</v>
      </c>
      <c r="L55" s="289">
        <v>2.804</v>
      </c>
      <c r="M55" s="288" t="s">
        <v>278</v>
      </c>
      <c r="N55" s="292" t="s">
        <v>94</v>
      </c>
      <c r="O55" s="289">
        <f t="shared" si="2"/>
        <v>2.642</v>
      </c>
      <c r="P55" s="289">
        <f t="shared" si="3"/>
        <v>2.642</v>
      </c>
      <c r="Q55" s="289">
        <v>2.75</v>
      </c>
      <c r="R55" s="289">
        <f>L55</f>
        <v>2.804</v>
      </c>
      <c r="S55" s="289">
        <v>2.91</v>
      </c>
      <c r="T55" s="287">
        <v>2.75</v>
      </c>
      <c r="U55" s="287">
        <v>2.91</v>
      </c>
      <c r="V55" s="287">
        <v>2.75</v>
      </c>
      <c r="W55" s="293">
        <f>V55</f>
        <v>2.75</v>
      </c>
      <c r="X55" s="293">
        <v>2.91</v>
      </c>
      <c r="Y55" s="294">
        <v>0</v>
      </c>
      <c r="Z55" s="295">
        <v>0</v>
      </c>
      <c r="AA55" s="295">
        <v>0</v>
      </c>
      <c r="AB55" s="295">
        <v>0</v>
      </c>
      <c r="AC55" s="296">
        <f t="shared" si="4"/>
        <v>0</v>
      </c>
      <c r="AD55" s="296">
        <f t="shared" si="5"/>
        <v>0</v>
      </c>
      <c r="AE55" s="295">
        <v>0</v>
      </c>
      <c r="AF55" s="295">
        <v>0</v>
      </c>
      <c r="AG55" s="295">
        <v>0</v>
      </c>
      <c r="AH55" s="296">
        <f t="shared" si="6"/>
        <v>0</v>
      </c>
      <c r="AI55" s="294">
        <v>0</v>
      </c>
      <c r="AJ55" s="295">
        <v>0</v>
      </c>
      <c r="AK55" s="295">
        <v>0</v>
      </c>
      <c r="AL55" s="295">
        <v>0</v>
      </c>
      <c r="AM55" s="296">
        <v>0</v>
      </c>
      <c r="AN55" s="294">
        <v>0</v>
      </c>
      <c r="AO55" s="295">
        <v>0</v>
      </c>
      <c r="AP55" s="295">
        <v>0</v>
      </c>
      <c r="AQ55" s="295">
        <v>0</v>
      </c>
      <c r="AR55" s="296">
        <f t="shared" si="8"/>
        <v>0</v>
      </c>
      <c r="AS55" s="294">
        <v>2.75</v>
      </c>
      <c r="AT55" s="295">
        <v>0</v>
      </c>
      <c r="AU55" s="295">
        <v>0</v>
      </c>
      <c r="AV55" s="295">
        <v>0</v>
      </c>
      <c r="AW55" s="296">
        <f t="shared" si="9"/>
        <v>2.75</v>
      </c>
      <c r="AX55" s="294">
        <v>2.91</v>
      </c>
      <c r="AY55" s="295">
        <v>0</v>
      </c>
      <c r="AZ55" s="295">
        <v>0</v>
      </c>
      <c r="BA55" s="295">
        <v>0</v>
      </c>
      <c r="BB55" s="296">
        <f t="shared" si="10"/>
        <v>2.91</v>
      </c>
      <c r="BC55" s="294">
        <v>0</v>
      </c>
      <c r="BD55" s="295">
        <v>0</v>
      </c>
      <c r="BE55" s="295">
        <v>0</v>
      </c>
      <c r="BF55" s="295">
        <v>0</v>
      </c>
      <c r="BG55" s="296">
        <f t="shared" si="11"/>
        <v>0</v>
      </c>
      <c r="BH55" s="294">
        <f t="shared" si="22"/>
        <v>0</v>
      </c>
      <c r="BI55" s="295">
        <v>0</v>
      </c>
      <c r="BJ55" s="295">
        <v>0</v>
      </c>
      <c r="BK55" s="295">
        <v>0</v>
      </c>
      <c r="BL55" s="296">
        <f t="shared" si="16"/>
        <v>0</v>
      </c>
      <c r="BM55" s="294">
        <v>0</v>
      </c>
      <c r="BN55" s="295">
        <v>0</v>
      </c>
      <c r="BO55" s="295">
        <v>0</v>
      </c>
      <c r="BP55" s="295">
        <v>0</v>
      </c>
      <c r="BQ55" s="296">
        <f t="shared" si="12"/>
        <v>0</v>
      </c>
      <c r="BR55" s="294">
        <f t="shared" si="17"/>
        <v>0</v>
      </c>
      <c r="BS55" s="295">
        <v>0</v>
      </c>
      <c r="BT55" s="295">
        <v>0</v>
      </c>
      <c r="BU55" s="295">
        <v>0</v>
      </c>
      <c r="BV55" s="296">
        <f t="shared" si="13"/>
        <v>0</v>
      </c>
      <c r="BW55" s="352">
        <v>2.64</v>
      </c>
      <c r="BX55" s="295">
        <v>0</v>
      </c>
      <c r="BY55" s="295">
        <v>0</v>
      </c>
      <c r="BZ55" s="295">
        <v>0</v>
      </c>
      <c r="CA55" s="295">
        <f t="shared" si="14"/>
        <v>2.64</v>
      </c>
      <c r="CB55" s="352">
        <v>2.8</v>
      </c>
      <c r="CC55" s="295">
        <v>0</v>
      </c>
      <c r="CD55" s="295">
        <v>0</v>
      </c>
      <c r="CE55" s="295">
        <v>0</v>
      </c>
      <c r="CF55" s="295">
        <f t="shared" si="15"/>
        <v>2.8</v>
      </c>
      <c r="CG55" s="295"/>
      <c r="CH55" s="295"/>
      <c r="CI55" s="295"/>
      <c r="CJ55" s="295"/>
      <c r="CK55" s="295"/>
      <c r="CL55" s="295"/>
      <c r="CM55" s="295"/>
      <c r="CN55" s="295"/>
      <c r="CO55" s="295"/>
      <c r="CP55" s="295"/>
      <c r="CQ55" s="295"/>
      <c r="CR55" s="295"/>
      <c r="CS55" s="295"/>
      <c r="CT55" s="295"/>
      <c r="CU55" s="295"/>
      <c r="CV55" s="295"/>
      <c r="CW55" s="295"/>
      <c r="CX55" s="295"/>
      <c r="CY55" s="295"/>
      <c r="CZ55" s="291" t="s">
        <v>316</v>
      </c>
    </row>
    <row r="56" spans="1:104" ht="31.5">
      <c r="A56" s="341" t="s">
        <v>320</v>
      </c>
      <c r="B56" s="342" t="s">
        <v>321</v>
      </c>
      <c r="C56" s="343" t="s">
        <v>93</v>
      </c>
      <c r="D56" s="291" t="s">
        <v>268</v>
      </c>
      <c r="E56" s="291" t="s">
        <v>94</v>
      </c>
      <c r="F56" s="288" t="s">
        <v>283</v>
      </c>
      <c r="G56" s="288" t="s">
        <v>283</v>
      </c>
      <c r="H56" s="289">
        <f t="shared" si="0"/>
        <v>1.068</v>
      </c>
      <c r="I56" s="290">
        <v>1.068</v>
      </c>
      <c r="J56" s="291" t="s">
        <v>271</v>
      </c>
      <c r="K56" s="289">
        <f t="shared" si="1"/>
        <v>1.39</v>
      </c>
      <c r="L56" s="289">
        <v>1.39</v>
      </c>
      <c r="M56" s="288" t="s">
        <v>278</v>
      </c>
      <c r="N56" s="292" t="s">
        <v>94</v>
      </c>
      <c r="O56" s="289">
        <f t="shared" si="2"/>
        <v>1.068</v>
      </c>
      <c r="P56" s="289">
        <f t="shared" si="3"/>
        <v>1.068</v>
      </c>
      <c r="Q56" s="289">
        <v>1.11</v>
      </c>
      <c r="R56" s="289">
        <f>L56</f>
        <v>1.39</v>
      </c>
      <c r="S56" s="289">
        <v>1.45</v>
      </c>
      <c r="T56" s="287">
        <v>1.11</v>
      </c>
      <c r="U56" s="287">
        <v>1.45</v>
      </c>
      <c r="V56" s="287">
        <v>1.11</v>
      </c>
      <c r="W56" s="293">
        <f>V56</f>
        <v>1.11</v>
      </c>
      <c r="X56" s="293">
        <v>1.45</v>
      </c>
      <c r="Y56" s="294">
        <v>0</v>
      </c>
      <c r="Z56" s="295">
        <v>0</v>
      </c>
      <c r="AA56" s="295">
        <v>0</v>
      </c>
      <c r="AB56" s="295">
        <v>0</v>
      </c>
      <c r="AC56" s="296">
        <f t="shared" si="4"/>
        <v>0</v>
      </c>
      <c r="AD56" s="296">
        <f t="shared" si="5"/>
        <v>0</v>
      </c>
      <c r="AE56" s="295">
        <v>0</v>
      </c>
      <c r="AF56" s="295">
        <v>0</v>
      </c>
      <c r="AG56" s="295">
        <v>0</v>
      </c>
      <c r="AH56" s="296">
        <f t="shared" si="6"/>
        <v>0</v>
      </c>
      <c r="AI56" s="294">
        <v>0</v>
      </c>
      <c r="AJ56" s="295">
        <v>0</v>
      </c>
      <c r="AK56" s="295">
        <v>0</v>
      </c>
      <c r="AL56" s="295">
        <v>0</v>
      </c>
      <c r="AM56" s="296">
        <f t="shared" si="7"/>
        <v>0</v>
      </c>
      <c r="AN56" s="294">
        <f t="shared" si="20"/>
        <v>0</v>
      </c>
      <c r="AO56" s="295">
        <v>0</v>
      </c>
      <c r="AP56" s="295">
        <v>0</v>
      </c>
      <c r="AQ56" s="295">
        <v>0</v>
      </c>
      <c r="AR56" s="296">
        <f t="shared" si="8"/>
        <v>0</v>
      </c>
      <c r="AS56" s="294">
        <v>1.11</v>
      </c>
      <c r="AT56" s="295">
        <v>0</v>
      </c>
      <c r="AU56" s="295">
        <v>0</v>
      </c>
      <c r="AV56" s="295">
        <v>0</v>
      </c>
      <c r="AW56" s="296">
        <f t="shared" si="9"/>
        <v>1.11</v>
      </c>
      <c r="AX56" s="294">
        <v>1.45</v>
      </c>
      <c r="AY56" s="295">
        <v>0</v>
      </c>
      <c r="AZ56" s="295">
        <v>0</v>
      </c>
      <c r="BA56" s="295">
        <v>0</v>
      </c>
      <c r="BB56" s="296">
        <f t="shared" si="10"/>
        <v>1.45</v>
      </c>
      <c r="BC56" s="294">
        <v>0</v>
      </c>
      <c r="BD56" s="295">
        <v>0</v>
      </c>
      <c r="BE56" s="295">
        <v>0</v>
      </c>
      <c r="BF56" s="295">
        <v>0</v>
      </c>
      <c r="BG56" s="296">
        <f t="shared" si="11"/>
        <v>0</v>
      </c>
      <c r="BH56" s="294">
        <f t="shared" si="22"/>
        <v>0</v>
      </c>
      <c r="BI56" s="295">
        <v>0</v>
      </c>
      <c r="BJ56" s="295">
        <v>0</v>
      </c>
      <c r="BK56" s="295">
        <v>0</v>
      </c>
      <c r="BL56" s="296">
        <f t="shared" si="16"/>
        <v>0</v>
      </c>
      <c r="BM56" s="294">
        <v>0</v>
      </c>
      <c r="BN56" s="295">
        <v>0</v>
      </c>
      <c r="BO56" s="295">
        <v>0</v>
      </c>
      <c r="BP56" s="295">
        <v>0</v>
      </c>
      <c r="BQ56" s="296">
        <f t="shared" si="12"/>
        <v>0</v>
      </c>
      <c r="BR56" s="294">
        <f t="shared" si="17"/>
        <v>0</v>
      </c>
      <c r="BS56" s="295">
        <v>0</v>
      </c>
      <c r="BT56" s="295">
        <v>0</v>
      </c>
      <c r="BU56" s="295">
        <v>0</v>
      </c>
      <c r="BV56" s="296">
        <f t="shared" si="13"/>
        <v>0</v>
      </c>
      <c r="BW56" s="352">
        <v>1.07</v>
      </c>
      <c r="BX56" s="295">
        <v>0</v>
      </c>
      <c r="BY56" s="295">
        <v>0</v>
      </c>
      <c r="BZ56" s="295">
        <v>0</v>
      </c>
      <c r="CA56" s="295">
        <f t="shared" si="14"/>
        <v>1.07</v>
      </c>
      <c r="CB56" s="352">
        <v>1.39</v>
      </c>
      <c r="CC56" s="295">
        <v>0</v>
      </c>
      <c r="CD56" s="295">
        <v>0</v>
      </c>
      <c r="CE56" s="295">
        <v>0</v>
      </c>
      <c r="CF56" s="295">
        <f t="shared" si="15"/>
        <v>1.39</v>
      </c>
      <c r="CG56" s="295"/>
      <c r="CH56" s="295"/>
      <c r="CI56" s="295"/>
      <c r="CJ56" s="295"/>
      <c r="CK56" s="295"/>
      <c r="CL56" s="295"/>
      <c r="CM56" s="295"/>
      <c r="CN56" s="295"/>
      <c r="CO56" s="295"/>
      <c r="CP56" s="295"/>
      <c r="CQ56" s="295"/>
      <c r="CR56" s="295"/>
      <c r="CS56" s="295"/>
      <c r="CT56" s="295"/>
      <c r="CU56" s="295"/>
      <c r="CV56" s="295"/>
      <c r="CW56" s="295"/>
      <c r="CX56" s="295"/>
      <c r="CY56" s="295"/>
      <c r="CZ56" s="291" t="s">
        <v>316</v>
      </c>
    </row>
    <row r="57" spans="1:104" ht="31.5">
      <c r="A57" s="341" t="s">
        <v>322</v>
      </c>
      <c r="B57" s="342" t="s">
        <v>321</v>
      </c>
      <c r="C57" s="343" t="s">
        <v>93</v>
      </c>
      <c r="D57" s="291" t="s">
        <v>268</v>
      </c>
      <c r="E57" s="291" t="s">
        <v>94</v>
      </c>
      <c r="F57" s="288" t="s">
        <v>272</v>
      </c>
      <c r="G57" s="288" t="s">
        <v>272</v>
      </c>
      <c r="H57" s="289">
        <f t="shared" si="0"/>
        <v>1.068</v>
      </c>
      <c r="I57" s="290">
        <v>1.068</v>
      </c>
      <c r="J57" s="291" t="s">
        <v>271</v>
      </c>
      <c r="K57" s="289">
        <f t="shared" si="1"/>
        <v>1.39</v>
      </c>
      <c r="L57" s="289">
        <v>1.39</v>
      </c>
      <c r="M57" s="288" t="s">
        <v>278</v>
      </c>
      <c r="N57" s="292" t="s">
        <v>94</v>
      </c>
      <c r="O57" s="289">
        <f t="shared" si="2"/>
        <v>1.068</v>
      </c>
      <c r="P57" s="289">
        <f t="shared" si="3"/>
        <v>1.068</v>
      </c>
      <c r="Q57" s="289">
        <v>1.11</v>
      </c>
      <c r="R57" s="289">
        <f>L57</f>
        <v>1.39</v>
      </c>
      <c r="S57" s="289">
        <v>1.45</v>
      </c>
      <c r="T57" s="287">
        <v>1.11</v>
      </c>
      <c r="U57" s="287">
        <v>1.45</v>
      </c>
      <c r="V57" s="287">
        <v>1.11</v>
      </c>
      <c r="W57" s="293">
        <f>V57</f>
        <v>1.11</v>
      </c>
      <c r="X57" s="293">
        <v>1.45</v>
      </c>
      <c r="Y57" s="294">
        <v>0</v>
      </c>
      <c r="Z57" s="295">
        <v>0</v>
      </c>
      <c r="AA57" s="295">
        <v>0</v>
      </c>
      <c r="AB57" s="295">
        <v>0</v>
      </c>
      <c r="AC57" s="296">
        <f t="shared" si="4"/>
        <v>0</v>
      </c>
      <c r="AD57" s="296">
        <v>3.14</v>
      </c>
      <c r="AE57" s="295">
        <v>0</v>
      </c>
      <c r="AF57" s="295">
        <v>0</v>
      </c>
      <c r="AG57" s="295">
        <v>0</v>
      </c>
      <c r="AH57" s="296">
        <f t="shared" si="6"/>
        <v>0</v>
      </c>
      <c r="AI57" s="294">
        <v>0</v>
      </c>
      <c r="AJ57" s="295">
        <v>0</v>
      </c>
      <c r="AK57" s="295">
        <v>0</v>
      </c>
      <c r="AL57" s="295">
        <v>0</v>
      </c>
      <c r="AM57" s="296">
        <f t="shared" si="7"/>
        <v>0</v>
      </c>
      <c r="AN57" s="294">
        <f t="shared" si="20"/>
        <v>0</v>
      </c>
      <c r="AO57" s="295">
        <v>0</v>
      </c>
      <c r="AP57" s="295">
        <v>0</v>
      </c>
      <c r="AQ57" s="295">
        <v>0</v>
      </c>
      <c r="AR57" s="296">
        <f>AN57</f>
        <v>0</v>
      </c>
      <c r="AS57" s="294">
        <v>0</v>
      </c>
      <c r="AT57" s="295">
        <v>0</v>
      </c>
      <c r="AU57" s="295">
        <v>0</v>
      </c>
      <c r="AV57" s="295">
        <v>0</v>
      </c>
      <c r="AW57" s="296">
        <v>0</v>
      </c>
      <c r="AX57" s="294">
        <v>0</v>
      </c>
      <c r="AY57" s="295">
        <v>0</v>
      </c>
      <c r="AZ57" s="295">
        <v>0</v>
      </c>
      <c r="BA57" s="295">
        <v>0</v>
      </c>
      <c r="BB57" s="296">
        <v>0</v>
      </c>
      <c r="BC57" s="294">
        <v>1.11</v>
      </c>
      <c r="BD57" s="295">
        <v>0</v>
      </c>
      <c r="BE57" s="295">
        <v>0</v>
      </c>
      <c r="BF57" s="295">
        <v>0</v>
      </c>
      <c r="BG57" s="296">
        <f t="shared" si="11"/>
        <v>1.11</v>
      </c>
      <c r="BH57" s="294">
        <v>1.45</v>
      </c>
      <c r="BI57" s="295">
        <v>0</v>
      </c>
      <c r="BJ57" s="295">
        <v>0</v>
      </c>
      <c r="BK57" s="295">
        <v>0</v>
      </c>
      <c r="BL57" s="296">
        <f t="shared" si="16"/>
        <v>1.45</v>
      </c>
      <c r="BM57" s="294">
        <v>0</v>
      </c>
      <c r="BN57" s="295">
        <v>0</v>
      </c>
      <c r="BO57" s="295">
        <v>0</v>
      </c>
      <c r="BP57" s="295">
        <v>0</v>
      </c>
      <c r="BQ57" s="296">
        <f t="shared" si="12"/>
        <v>0</v>
      </c>
      <c r="BR57" s="294">
        <f t="shared" si="17"/>
        <v>0</v>
      </c>
      <c r="BS57" s="295">
        <v>0</v>
      </c>
      <c r="BT57" s="295">
        <v>0</v>
      </c>
      <c r="BU57" s="295">
        <v>0</v>
      </c>
      <c r="BV57" s="296">
        <f t="shared" si="13"/>
        <v>0</v>
      </c>
      <c r="BW57" s="352">
        <v>1.07</v>
      </c>
      <c r="BX57" s="295">
        <v>0</v>
      </c>
      <c r="BY57" s="295">
        <v>0</v>
      </c>
      <c r="BZ57" s="295">
        <v>0</v>
      </c>
      <c r="CA57" s="295">
        <f t="shared" si="14"/>
        <v>1.07</v>
      </c>
      <c r="CB57" s="352">
        <v>1.39</v>
      </c>
      <c r="CC57" s="295">
        <v>0</v>
      </c>
      <c r="CD57" s="295">
        <v>0</v>
      </c>
      <c r="CE57" s="295">
        <v>0</v>
      </c>
      <c r="CF57" s="295">
        <f t="shared" si="15"/>
        <v>1.39</v>
      </c>
      <c r="CG57" s="295"/>
      <c r="CH57" s="295"/>
      <c r="CI57" s="295"/>
      <c r="CJ57" s="295"/>
      <c r="CK57" s="295"/>
      <c r="CL57" s="295"/>
      <c r="CM57" s="295"/>
      <c r="CN57" s="295"/>
      <c r="CO57" s="295"/>
      <c r="CP57" s="295"/>
      <c r="CQ57" s="295"/>
      <c r="CR57" s="295"/>
      <c r="CS57" s="295"/>
      <c r="CT57" s="295"/>
      <c r="CU57" s="295"/>
      <c r="CV57" s="295"/>
      <c r="CW57" s="295"/>
      <c r="CX57" s="295"/>
      <c r="CY57" s="295"/>
      <c r="CZ57" s="291" t="s">
        <v>316</v>
      </c>
    </row>
    <row r="58" spans="1:104" s="89" customFormat="1" ht="31.5">
      <c r="A58" s="32" t="s">
        <v>120</v>
      </c>
      <c r="B58" s="33" t="s">
        <v>121</v>
      </c>
      <c r="C58" s="63" t="s">
        <v>93</v>
      </c>
      <c r="D58" s="68" t="s">
        <v>268</v>
      </c>
      <c r="E58" s="68" t="s">
        <v>94</v>
      </c>
      <c r="F58" s="90" t="s">
        <v>269</v>
      </c>
      <c r="G58" s="90" t="s">
        <v>269</v>
      </c>
      <c r="H58" s="69">
        <f t="shared" si="0"/>
        <v>2.99</v>
      </c>
      <c r="I58" s="91">
        <v>2.99</v>
      </c>
      <c r="J58" s="68" t="s">
        <v>271</v>
      </c>
      <c r="K58" s="69">
        <f t="shared" si="1"/>
        <v>2.99</v>
      </c>
      <c r="L58" s="69">
        <v>2.99</v>
      </c>
      <c r="M58" s="90" t="s">
        <v>271</v>
      </c>
      <c r="N58" s="72" t="s">
        <v>94</v>
      </c>
      <c r="O58" s="69">
        <f>I58</f>
        <v>2.99</v>
      </c>
      <c r="P58" s="69">
        <f>I58</f>
        <v>2.99</v>
      </c>
      <c r="Q58" s="69">
        <v>3.14</v>
      </c>
      <c r="R58" s="69">
        <f>P58</f>
        <v>2.99</v>
      </c>
      <c r="S58" s="69">
        <v>3.14</v>
      </c>
      <c r="T58" s="287">
        <v>3.14</v>
      </c>
      <c r="U58" s="287">
        <v>3.14</v>
      </c>
      <c r="V58" s="339">
        <v>3.14</v>
      </c>
      <c r="W58" s="340">
        <v>0</v>
      </c>
      <c r="X58" s="340">
        <f>W58</f>
        <v>0</v>
      </c>
      <c r="Y58" s="73">
        <v>3.14</v>
      </c>
      <c r="Z58" s="74">
        <v>0</v>
      </c>
      <c r="AA58" s="74">
        <v>0</v>
      </c>
      <c r="AB58" s="74">
        <v>0</v>
      </c>
      <c r="AC58" s="75">
        <f>Y58</f>
        <v>3.14</v>
      </c>
      <c r="AD58" s="75">
        <f>Y58</f>
        <v>3.14</v>
      </c>
      <c r="AE58" s="74">
        <v>0</v>
      </c>
      <c r="AF58" s="74">
        <v>0</v>
      </c>
      <c r="AG58" s="74">
        <v>0</v>
      </c>
      <c r="AH58" s="75">
        <v>3.14</v>
      </c>
      <c r="AI58" s="294">
        <v>0</v>
      </c>
      <c r="AJ58" s="295">
        <v>0</v>
      </c>
      <c r="AK58" s="295">
        <v>0</v>
      </c>
      <c r="AL58" s="295">
        <v>0</v>
      </c>
      <c r="AM58" s="296">
        <f>AI58</f>
        <v>0</v>
      </c>
      <c r="AN58" s="294">
        <f t="shared" si="20"/>
        <v>0</v>
      </c>
      <c r="AO58" s="295">
        <v>0</v>
      </c>
      <c r="AP58" s="295">
        <v>0</v>
      </c>
      <c r="AQ58" s="295">
        <v>0</v>
      </c>
      <c r="AR58" s="296">
        <f>AN58</f>
        <v>0</v>
      </c>
      <c r="AS58" s="294">
        <v>0</v>
      </c>
      <c r="AT58" s="295">
        <v>0</v>
      </c>
      <c r="AU58" s="295">
        <v>0</v>
      </c>
      <c r="AV58" s="295">
        <v>0</v>
      </c>
      <c r="AW58" s="296">
        <f>AS58</f>
        <v>0</v>
      </c>
      <c r="AX58" s="294">
        <f t="shared" si="21"/>
        <v>0</v>
      </c>
      <c r="AY58" s="295">
        <v>0</v>
      </c>
      <c r="AZ58" s="295">
        <v>0</v>
      </c>
      <c r="BA58" s="295">
        <v>0</v>
      </c>
      <c r="BB58" s="296">
        <f>AX58</f>
        <v>0</v>
      </c>
      <c r="BC58" s="353">
        <v>0</v>
      </c>
      <c r="BD58" s="295">
        <v>0</v>
      </c>
      <c r="BE58" s="295">
        <v>0</v>
      </c>
      <c r="BF58" s="295">
        <v>0</v>
      </c>
      <c r="BG58" s="354">
        <v>0</v>
      </c>
      <c r="BH58" s="353">
        <v>0</v>
      </c>
      <c r="BI58" s="295">
        <v>0</v>
      </c>
      <c r="BJ58" s="295">
        <v>0</v>
      </c>
      <c r="BK58" s="295">
        <v>0</v>
      </c>
      <c r="BL58" s="354">
        <v>0</v>
      </c>
      <c r="BM58" s="73">
        <v>0</v>
      </c>
      <c r="BN58" s="74">
        <v>0</v>
      </c>
      <c r="BO58" s="74">
        <v>0</v>
      </c>
      <c r="BP58" s="74">
        <v>0</v>
      </c>
      <c r="BQ58" s="75">
        <f>BM58</f>
        <v>0</v>
      </c>
      <c r="BR58" s="73">
        <f>BM58</f>
        <v>0</v>
      </c>
      <c r="BS58" s="74">
        <v>0</v>
      </c>
      <c r="BT58" s="74">
        <v>0</v>
      </c>
      <c r="BU58" s="74">
        <v>0</v>
      </c>
      <c r="BV58" s="75">
        <f>BR58</f>
        <v>0</v>
      </c>
      <c r="BW58" s="81">
        <v>2.99</v>
      </c>
      <c r="BX58" s="92">
        <v>0</v>
      </c>
      <c r="BY58" s="92">
        <v>0</v>
      </c>
      <c r="BZ58" s="92">
        <v>0</v>
      </c>
      <c r="CA58" s="82">
        <f t="shared" si="14"/>
        <v>2.99</v>
      </c>
      <c r="CB58" s="81">
        <v>2.99</v>
      </c>
      <c r="CC58" s="92">
        <v>0</v>
      </c>
      <c r="CD58" s="92">
        <v>0</v>
      </c>
      <c r="CE58" s="92">
        <v>0</v>
      </c>
      <c r="CF58" s="82">
        <f t="shared" si="15"/>
        <v>2.99</v>
      </c>
      <c r="CG58" s="65"/>
      <c r="CH58" s="65"/>
      <c r="CI58" s="65"/>
      <c r="CJ58" s="65"/>
      <c r="CK58" s="65"/>
      <c r="CL58" s="65"/>
      <c r="CM58" s="65"/>
      <c r="CN58" s="65"/>
      <c r="CO58" s="65"/>
      <c r="CP58" s="65"/>
      <c r="CQ58" s="65"/>
      <c r="CR58" s="65"/>
      <c r="CS58" s="65"/>
      <c r="CT58" s="65"/>
      <c r="CU58" s="65"/>
      <c r="CV58" s="65"/>
      <c r="CW58" s="65"/>
      <c r="CX58" s="65"/>
      <c r="CY58" s="65"/>
      <c r="CZ58" s="68"/>
    </row>
    <row r="59" spans="1:104" ht="31.5">
      <c r="A59" s="34" t="s">
        <v>122</v>
      </c>
      <c r="B59" s="35" t="s">
        <v>123</v>
      </c>
      <c r="C59" s="63" t="s">
        <v>93</v>
      </c>
      <c r="D59" s="68" t="s">
        <v>268</v>
      </c>
      <c r="E59" s="68" t="s">
        <v>94</v>
      </c>
      <c r="F59" s="87" t="s">
        <v>269</v>
      </c>
      <c r="G59" s="87" t="s">
        <v>269</v>
      </c>
      <c r="H59" s="69">
        <f t="shared" si="0"/>
        <v>2.99</v>
      </c>
      <c r="I59" s="86">
        <v>2.99</v>
      </c>
      <c r="J59" s="68" t="s">
        <v>271</v>
      </c>
      <c r="K59" s="69">
        <f t="shared" si="1"/>
        <v>2.99</v>
      </c>
      <c r="L59" s="69">
        <v>2.99</v>
      </c>
      <c r="M59" s="87" t="s">
        <v>271</v>
      </c>
      <c r="N59" s="72" t="s">
        <v>94</v>
      </c>
      <c r="O59" s="69">
        <f>I59</f>
        <v>2.99</v>
      </c>
      <c r="P59" s="69">
        <f>I59</f>
        <v>2.99</v>
      </c>
      <c r="Q59" s="69">
        <v>3.14</v>
      </c>
      <c r="R59" s="69">
        <f>P59</f>
        <v>2.99</v>
      </c>
      <c r="S59" s="69">
        <v>3.14</v>
      </c>
      <c r="T59" s="287">
        <v>3.14</v>
      </c>
      <c r="U59" s="287">
        <v>3.14</v>
      </c>
      <c r="V59" s="339">
        <v>3.14</v>
      </c>
      <c r="W59" s="340">
        <v>0</v>
      </c>
      <c r="X59" s="340">
        <f>W59</f>
        <v>0</v>
      </c>
      <c r="Y59" s="93">
        <v>3.14</v>
      </c>
      <c r="Z59" s="92">
        <v>0</v>
      </c>
      <c r="AA59" s="92">
        <v>0</v>
      </c>
      <c r="AB59" s="92">
        <v>0</v>
      </c>
      <c r="AC59" s="94">
        <v>3.14</v>
      </c>
      <c r="AD59" s="94">
        <v>3.14</v>
      </c>
      <c r="AE59" s="92">
        <v>0</v>
      </c>
      <c r="AF59" s="92">
        <v>0</v>
      </c>
      <c r="AG59" s="92">
        <v>0</v>
      </c>
      <c r="AH59" s="94">
        <v>3.14</v>
      </c>
      <c r="AI59" s="294">
        <v>0</v>
      </c>
      <c r="AJ59" s="295">
        <v>0</v>
      </c>
      <c r="AK59" s="295">
        <v>0</v>
      </c>
      <c r="AL59" s="295">
        <v>0</v>
      </c>
      <c r="AM59" s="296">
        <f>AI59</f>
        <v>0</v>
      </c>
      <c r="AN59" s="294">
        <f t="shared" si="20"/>
        <v>0</v>
      </c>
      <c r="AO59" s="295">
        <v>0</v>
      </c>
      <c r="AP59" s="295">
        <v>0</v>
      </c>
      <c r="AQ59" s="295">
        <v>0</v>
      </c>
      <c r="AR59" s="296">
        <f>AN59</f>
        <v>0</v>
      </c>
      <c r="AS59" s="294">
        <v>0</v>
      </c>
      <c r="AT59" s="295">
        <v>0</v>
      </c>
      <c r="AU59" s="295">
        <v>0</v>
      </c>
      <c r="AV59" s="295">
        <v>0</v>
      </c>
      <c r="AW59" s="296">
        <f>AS59</f>
        <v>0</v>
      </c>
      <c r="AX59" s="294">
        <f t="shared" si="21"/>
        <v>0</v>
      </c>
      <c r="AY59" s="295">
        <v>0</v>
      </c>
      <c r="AZ59" s="295">
        <v>0</v>
      </c>
      <c r="BA59" s="295">
        <v>0</v>
      </c>
      <c r="BB59" s="296">
        <f>AX59</f>
        <v>0</v>
      </c>
      <c r="BC59" s="353">
        <v>0</v>
      </c>
      <c r="BD59" s="295">
        <v>0</v>
      </c>
      <c r="BE59" s="295">
        <v>0</v>
      </c>
      <c r="BF59" s="295">
        <v>0</v>
      </c>
      <c r="BG59" s="354">
        <f>BC59</f>
        <v>0</v>
      </c>
      <c r="BH59" s="353">
        <f t="shared" si="22"/>
        <v>0</v>
      </c>
      <c r="BI59" s="295">
        <v>0</v>
      </c>
      <c r="BJ59" s="295">
        <v>0</v>
      </c>
      <c r="BK59" s="295">
        <v>0</v>
      </c>
      <c r="BL59" s="354">
        <f>BH59</f>
        <v>0</v>
      </c>
      <c r="BM59" s="73">
        <v>0</v>
      </c>
      <c r="BN59" s="74">
        <v>0</v>
      </c>
      <c r="BO59" s="74">
        <v>0</v>
      </c>
      <c r="BP59" s="74">
        <v>0</v>
      </c>
      <c r="BQ59" s="75">
        <f>BM59</f>
        <v>0</v>
      </c>
      <c r="BR59" s="73">
        <f>BM59</f>
        <v>0</v>
      </c>
      <c r="BS59" s="74">
        <v>0</v>
      </c>
      <c r="BT59" s="74">
        <v>0</v>
      </c>
      <c r="BU59" s="74">
        <v>0</v>
      </c>
      <c r="BV59" s="75">
        <f>BR59</f>
        <v>0</v>
      </c>
      <c r="BW59" s="81">
        <v>2.99</v>
      </c>
      <c r="BX59" s="92">
        <v>0</v>
      </c>
      <c r="BY59" s="92">
        <v>0</v>
      </c>
      <c r="BZ59" s="92">
        <v>0</v>
      </c>
      <c r="CA59" s="82">
        <f t="shared" si="14"/>
        <v>2.99</v>
      </c>
      <c r="CB59" s="81">
        <v>2.99</v>
      </c>
      <c r="CC59" s="92">
        <v>0</v>
      </c>
      <c r="CD59" s="92">
        <v>0</v>
      </c>
      <c r="CE59" s="92">
        <v>0</v>
      </c>
      <c r="CF59" s="82">
        <f t="shared" si="15"/>
        <v>2.99</v>
      </c>
      <c r="CG59" s="65"/>
      <c r="CH59" s="65"/>
      <c r="CI59" s="65"/>
      <c r="CJ59" s="65"/>
      <c r="CK59" s="65"/>
      <c r="CL59" s="65"/>
      <c r="CM59" s="65"/>
      <c r="CN59" s="65"/>
      <c r="CO59" s="65"/>
      <c r="CP59" s="65"/>
      <c r="CQ59" s="65"/>
      <c r="CR59" s="65"/>
      <c r="CS59" s="65"/>
      <c r="CT59" s="65"/>
      <c r="CU59" s="65"/>
      <c r="CV59" s="65"/>
      <c r="CW59" s="65"/>
      <c r="CX59" s="65"/>
      <c r="CY59" s="65"/>
      <c r="CZ59" s="65"/>
    </row>
    <row r="60" spans="1:104" ht="15.75">
      <c r="A60" s="95"/>
      <c r="B60" s="96"/>
      <c r="C60" s="97"/>
      <c r="D60" s="98"/>
      <c r="E60" s="98"/>
      <c r="F60" s="99"/>
      <c r="G60" s="99"/>
      <c r="H60" s="100"/>
      <c r="I60" s="101"/>
      <c r="J60" s="98"/>
      <c r="K60" s="102"/>
      <c r="L60" s="102"/>
      <c r="M60" s="99"/>
      <c r="N60" s="103"/>
      <c r="O60" s="102"/>
      <c r="P60" s="102"/>
      <c r="Q60" s="102"/>
      <c r="R60" s="102"/>
      <c r="S60" s="102"/>
      <c r="T60" s="104"/>
      <c r="U60" s="103"/>
      <c r="V60" s="102"/>
      <c r="W60" s="105"/>
      <c r="X60" s="105"/>
      <c r="Y60" s="106"/>
      <c r="Z60" s="107"/>
      <c r="AA60" s="107"/>
      <c r="AB60" s="107"/>
      <c r="AC60" s="105"/>
      <c r="AD60" s="105"/>
      <c r="AE60" s="107"/>
      <c r="AF60" s="107"/>
      <c r="AG60" s="107"/>
      <c r="AH60" s="105"/>
      <c r="AI60" s="106"/>
      <c r="AJ60" s="107"/>
      <c r="AK60" s="107"/>
      <c r="AL60" s="107"/>
      <c r="AM60" s="108"/>
      <c r="AN60" s="106"/>
      <c r="AO60" s="109"/>
      <c r="AP60" s="109"/>
      <c r="AQ60" s="109"/>
      <c r="AR60" s="108"/>
      <c r="AS60" s="106"/>
      <c r="AT60" s="109"/>
      <c r="AU60" s="109"/>
      <c r="AV60" s="109"/>
      <c r="AW60" s="108"/>
      <c r="AX60" s="106"/>
      <c r="AY60" s="109"/>
      <c r="AZ60" s="109"/>
      <c r="BA60" s="109"/>
      <c r="BB60" s="108"/>
      <c r="BC60" s="106"/>
      <c r="BD60" s="109"/>
      <c r="BE60" s="109"/>
      <c r="BF60" s="109"/>
      <c r="BG60" s="108"/>
      <c r="BH60" s="106"/>
      <c r="BI60" s="109"/>
      <c r="BJ60" s="109"/>
      <c r="BK60" s="109"/>
      <c r="BL60" s="108"/>
      <c r="BM60" s="106"/>
      <c r="BN60" s="109"/>
      <c r="BO60" s="109"/>
      <c r="BP60" s="109"/>
      <c r="BQ60" s="108"/>
      <c r="BR60" s="106"/>
      <c r="BS60" s="109"/>
      <c r="BT60" s="109"/>
      <c r="BU60" s="109"/>
      <c r="BV60" s="108"/>
      <c r="BW60" s="110"/>
      <c r="BX60" s="109"/>
      <c r="BY60" s="109"/>
      <c r="BZ60" s="109"/>
      <c r="CA60" s="109"/>
      <c r="CB60" s="110"/>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11"/>
    </row>
  </sheetData>
  <sheetProtection selectLockedCells="1" selectUnlockedCells="1"/>
  <autoFilter ref="A17:CZ57"/>
  <mergeCells count="42">
    <mergeCell ref="BW15:CA15"/>
    <mergeCell ref="CB15:CF15"/>
    <mergeCell ref="AS15:AW15"/>
    <mergeCell ref="AX15:BB15"/>
    <mergeCell ref="BC15:BG15"/>
    <mergeCell ref="BH15:BL15"/>
    <mergeCell ref="BM15:BQ15"/>
    <mergeCell ref="BR15:BV15"/>
    <mergeCell ref="Y14:AH14"/>
    <mergeCell ref="AI14:CY14"/>
    <mergeCell ref="H15:J15"/>
    <mergeCell ref="K15:M15"/>
    <mergeCell ref="P15:Q15"/>
    <mergeCell ref="R15:S15"/>
    <mergeCell ref="Y15:AC15"/>
    <mergeCell ref="AD15:AH15"/>
    <mergeCell ref="AI15:AM15"/>
    <mergeCell ref="AN15:AR15"/>
    <mergeCell ref="H14:M14"/>
    <mergeCell ref="N14:N16"/>
    <mergeCell ref="O14:O16"/>
    <mergeCell ref="P14:S14"/>
    <mergeCell ref="T14:U15"/>
    <mergeCell ref="V14:X15"/>
    <mergeCell ref="A14:A16"/>
    <mergeCell ref="B14:B16"/>
    <mergeCell ref="C14:C16"/>
    <mergeCell ref="D14:D16"/>
    <mergeCell ref="E14:E16"/>
    <mergeCell ref="F14:G15"/>
    <mergeCell ref="A7:AR7"/>
    <mergeCell ref="A8:AH8"/>
    <mergeCell ref="A9:AR9"/>
    <mergeCell ref="A10:AH10"/>
    <mergeCell ref="A11:AR11"/>
    <mergeCell ref="A12:AR12"/>
    <mergeCell ref="AP1:AR1"/>
    <mergeCell ref="AP2:AR2"/>
    <mergeCell ref="AP3:AR3"/>
    <mergeCell ref="A4:AR4"/>
    <mergeCell ref="A5:AH5"/>
    <mergeCell ref="A6:AR6"/>
  </mergeCells>
  <printOptions horizontalCentered="1"/>
  <pageMargins left="0.7086614173228347" right="0.7086614173228347" top="0.7480314960629921" bottom="0.7480314960629921" header="0.31496062992125984" footer="0.5118110236220472"/>
  <pageSetup horizontalDpi="300" verticalDpi="300" orientation="landscape" paperSize="8" scale="50" r:id="rId1"/>
  <headerFooter alignWithMargins="0">
    <oddHeader>&amp;C&amp;"Calibri,Обычный"&amp;11&amp;P</oddHeader>
  </headerFooter>
  <colBreaks count="1" manualBreakCount="1">
    <brk id="44" max="65535" man="1"/>
  </colBreaks>
</worksheet>
</file>

<file path=xl/worksheets/sheet7.xml><?xml version="1.0" encoding="utf-8"?>
<worksheet xmlns="http://schemas.openxmlformats.org/spreadsheetml/2006/main" xmlns:r="http://schemas.openxmlformats.org/officeDocument/2006/relationships">
  <sheetPr>
    <tabColor indexed="32"/>
  </sheetPr>
  <dimension ref="A1:AM64"/>
  <sheetViews>
    <sheetView showGridLines="0" view="pageBreakPreview" zoomScale="55" zoomScaleNormal="70" zoomScaleSheetLayoutView="55" zoomScalePageLayoutView="0" workbookViewId="0" topLeftCell="I1">
      <selection activeCell="Q27" sqref="Q27"/>
    </sheetView>
  </sheetViews>
  <sheetFormatPr defaultColWidth="9.140625" defaultRowHeight="12.75"/>
  <cols>
    <col min="1" max="1" width="20.28125" style="112" customWidth="1"/>
    <col min="2" max="2" width="43.28125" style="112" customWidth="1"/>
    <col min="3" max="3" width="31.7109375" style="112" customWidth="1"/>
    <col min="4" max="4" width="8.7109375" style="112" customWidth="1"/>
    <col min="5" max="5" width="8.28125" style="112" customWidth="1"/>
    <col min="6" max="6" width="15.00390625" style="112" customWidth="1"/>
    <col min="7" max="7" width="16.57421875" style="112" customWidth="1"/>
    <col min="8" max="8" width="18.421875" style="112" customWidth="1"/>
    <col min="9" max="10" width="21.8515625" style="112" customWidth="1"/>
    <col min="11" max="11" width="12.7109375" style="112" customWidth="1"/>
    <col min="12" max="12" width="12.7109375" style="40" customWidth="1"/>
    <col min="13" max="13" width="17.140625" style="40" customWidth="1"/>
    <col min="14" max="17" width="12.7109375" style="40" customWidth="1"/>
    <col min="18" max="18" width="17.140625" style="40" customWidth="1"/>
    <col min="19" max="20" width="12.7109375" style="40" customWidth="1"/>
    <col min="21" max="21" width="14.421875" style="40" customWidth="1"/>
    <col min="22" max="22" width="18.421875" style="40" customWidth="1"/>
    <col min="23" max="23" width="16.00390625" style="40" customWidth="1"/>
    <col min="24" max="24" width="15.57421875" style="40" customWidth="1"/>
    <col min="25" max="25" width="16.00390625" style="40" customWidth="1"/>
    <col min="26" max="26" width="17.7109375" style="40" customWidth="1"/>
    <col min="27" max="27" width="16.28125" style="40" customWidth="1"/>
    <col min="28" max="28" width="18.28125" style="40" customWidth="1"/>
    <col min="29" max="34" width="19.140625" style="40" customWidth="1"/>
    <col min="35" max="36" width="19.140625" style="41" customWidth="1"/>
    <col min="37" max="38" width="19.140625" style="40" customWidth="1"/>
    <col min="39" max="39" width="43.28125" style="40" customWidth="1"/>
    <col min="40" max="16384" width="9.140625" style="112" customWidth="1"/>
  </cols>
  <sheetData>
    <row r="1" spans="1:39" ht="18.75">
      <c r="A1" s="40"/>
      <c r="B1" s="40"/>
      <c r="C1" s="40"/>
      <c r="D1" s="40"/>
      <c r="E1" s="40"/>
      <c r="F1" s="40"/>
      <c r="G1" s="40"/>
      <c r="H1" s="40"/>
      <c r="I1" s="40"/>
      <c r="J1" s="40"/>
      <c r="K1" s="40"/>
      <c r="AK1" s="402" t="s">
        <v>323</v>
      </c>
      <c r="AL1" s="402"/>
      <c r="AM1" s="402"/>
    </row>
    <row r="2" spans="1:39" ht="18.75">
      <c r="A2" s="40"/>
      <c r="B2" s="40"/>
      <c r="C2" s="40"/>
      <c r="D2" s="40"/>
      <c r="E2" s="40"/>
      <c r="F2" s="40"/>
      <c r="G2" s="40"/>
      <c r="H2" s="40"/>
      <c r="I2" s="40"/>
      <c r="J2" s="40"/>
      <c r="K2" s="40"/>
      <c r="AK2" s="402" t="s">
        <v>1</v>
      </c>
      <c r="AL2" s="402"/>
      <c r="AM2" s="402"/>
    </row>
    <row r="3" spans="1:39" ht="18.75">
      <c r="A3" s="40"/>
      <c r="B3" s="40"/>
      <c r="C3" s="40"/>
      <c r="D3" s="40"/>
      <c r="E3" s="40"/>
      <c r="F3" s="40"/>
      <c r="G3" s="40"/>
      <c r="H3" s="40"/>
      <c r="I3" s="40"/>
      <c r="J3" s="40"/>
      <c r="K3" s="40"/>
      <c r="AK3" s="402" t="s">
        <v>2</v>
      </c>
      <c r="AL3" s="402"/>
      <c r="AM3" s="402"/>
    </row>
    <row r="4" spans="1:39" ht="18.75">
      <c r="A4" s="414" t="s">
        <v>324</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row>
    <row r="5" spans="1:39" ht="18.7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7"/>
      <c r="AJ5" s="47"/>
      <c r="AK5" s="48"/>
      <c r="AL5" s="48"/>
      <c r="AM5" s="48"/>
    </row>
    <row r="6" spans="1:39"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row>
    <row r="7" spans="1:39"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row>
    <row r="8" spans="1:38" ht="18.75">
      <c r="A8" s="40"/>
      <c r="B8" s="40"/>
      <c r="C8" s="40"/>
      <c r="D8" s="40"/>
      <c r="E8" s="40"/>
      <c r="F8" s="40"/>
      <c r="G8" s="40"/>
      <c r="H8" s="40"/>
      <c r="I8" s="40"/>
      <c r="J8" s="40"/>
      <c r="K8" s="40"/>
      <c r="AL8" s="113"/>
    </row>
    <row r="9" spans="1:39" ht="18.75">
      <c r="A9" s="414" t="s">
        <v>7</v>
      </c>
      <c r="B9" s="414"/>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row>
    <row r="10" spans="1:39" ht="18.7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7"/>
      <c r="AJ10" s="47"/>
      <c r="AK10" s="48"/>
      <c r="AL10" s="48"/>
      <c r="AM10" s="48"/>
    </row>
    <row r="11" spans="1:39" ht="18.75">
      <c r="A11" s="414" t="s">
        <v>8</v>
      </c>
      <c r="B11" s="414"/>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row>
    <row r="12" spans="1:39" ht="15.75">
      <c r="A12" s="417" t="s">
        <v>9</v>
      </c>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row>
    <row r="13" spans="1:39" ht="15.75" customHeight="1">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114"/>
    </row>
    <row r="14" spans="1:39" ht="48" customHeight="1">
      <c r="A14" s="418" t="s">
        <v>10</v>
      </c>
      <c r="B14" s="418" t="s">
        <v>11</v>
      </c>
      <c r="C14" s="418" t="s">
        <v>12</v>
      </c>
      <c r="D14" s="419" t="s">
        <v>325</v>
      </c>
      <c r="E14" s="419" t="s">
        <v>186</v>
      </c>
      <c r="F14" s="418" t="s">
        <v>187</v>
      </c>
      <c r="G14" s="418"/>
      <c r="H14" s="418" t="s">
        <v>326</v>
      </c>
      <c r="I14" s="418"/>
      <c r="J14" s="418" t="s">
        <v>327</v>
      </c>
      <c r="K14" s="418" t="s">
        <v>328</v>
      </c>
      <c r="L14" s="418"/>
      <c r="M14" s="418"/>
      <c r="N14" s="418"/>
      <c r="O14" s="418"/>
      <c r="P14" s="418"/>
      <c r="Q14" s="418"/>
      <c r="R14" s="418"/>
      <c r="S14" s="418"/>
      <c r="T14" s="418"/>
      <c r="U14" s="418" t="s">
        <v>329</v>
      </c>
      <c r="V14" s="418"/>
      <c r="W14" s="418"/>
      <c r="X14" s="418"/>
      <c r="Y14" s="418"/>
      <c r="Z14" s="418"/>
      <c r="AA14" s="418" t="s">
        <v>330</v>
      </c>
      <c r="AB14" s="418"/>
      <c r="AC14" s="418" t="s">
        <v>331</v>
      </c>
      <c r="AD14" s="418"/>
      <c r="AE14" s="418"/>
      <c r="AF14" s="418"/>
      <c r="AG14" s="418"/>
      <c r="AH14" s="418"/>
      <c r="AI14" s="418"/>
      <c r="AJ14" s="418"/>
      <c r="AK14" s="418"/>
      <c r="AL14" s="418"/>
      <c r="AM14" s="418" t="s">
        <v>332</v>
      </c>
    </row>
    <row r="15" spans="1:39" ht="63" customHeight="1">
      <c r="A15" s="418"/>
      <c r="B15" s="418"/>
      <c r="C15" s="418"/>
      <c r="D15" s="419"/>
      <c r="E15" s="419"/>
      <c r="F15" s="418"/>
      <c r="G15" s="418"/>
      <c r="H15" s="418"/>
      <c r="I15" s="418"/>
      <c r="J15" s="418"/>
      <c r="K15" s="422" t="s">
        <v>197</v>
      </c>
      <c r="L15" s="422"/>
      <c r="M15" s="422"/>
      <c r="N15" s="422"/>
      <c r="O15" s="422"/>
      <c r="P15" s="418" t="s">
        <v>333</v>
      </c>
      <c r="Q15" s="418"/>
      <c r="R15" s="418"/>
      <c r="S15" s="418"/>
      <c r="T15" s="418"/>
      <c r="U15" s="418" t="s">
        <v>334</v>
      </c>
      <c r="V15" s="418"/>
      <c r="W15" s="418" t="s">
        <v>335</v>
      </c>
      <c r="X15" s="418"/>
      <c r="Y15" s="418" t="s">
        <v>336</v>
      </c>
      <c r="Z15" s="418"/>
      <c r="AA15" s="418"/>
      <c r="AB15" s="418"/>
      <c r="AC15" s="423" t="s">
        <v>337</v>
      </c>
      <c r="AD15" s="423"/>
      <c r="AE15" s="423" t="s">
        <v>338</v>
      </c>
      <c r="AF15" s="423"/>
      <c r="AG15" s="423" t="s">
        <v>339</v>
      </c>
      <c r="AH15" s="423"/>
      <c r="AI15" s="424" t="s">
        <v>340</v>
      </c>
      <c r="AJ15" s="424"/>
      <c r="AK15" s="418" t="s">
        <v>207</v>
      </c>
      <c r="AL15" s="418" t="s">
        <v>342</v>
      </c>
      <c r="AM15" s="418"/>
    </row>
    <row r="16" spans="1:39" ht="135" customHeight="1">
      <c r="A16" s="418"/>
      <c r="B16" s="418"/>
      <c r="C16" s="418"/>
      <c r="D16" s="419"/>
      <c r="E16" s="419"/>
      <c r="F16" s="63" t="s">
        <v>197</v>
      </c>
      <c r="G16" s="63" t="s">
        <v>45</v>
      </c>
      <c r="H16" s="63" t="s">
        <v>209</v>
      </c>
      <c r="I16" s="63" t="s">
        <v>45</v>
      </c>
      <c r="J16" s="418"/>
      <c r="K16" s="358" t="s">
        <v>343</v>
      </c>
      <c r="L16" s="358" t="s">
        <v>344</v>
      </c>
      <c r="M16" s="358" t="s">
        <v>345</v>
      </c>
      <c r="N16" s="358" t="s">
        <v>346</v>
      </c>
      <c r="O16" s="358" t="s">
        <v>347</v>
      </c>
      <c r="P16" s="64" t="s">
        <v>343</v>
      </c>
      <c r="Q16" s="64" t="s">
        <v>348</v>
      </c>
      <c r="R16" s="64" t="s">
        <v>345</v>
      </c>
      <c r="S16" s="64" t="s">
        <v>346</v>
      </c>
      <c r="T16" s="64" t="s">
        <v>347</v>
      </c>
      <c r="U16" s="64" t="s">
        <v>349</v>
      </c>
      <c r="V16" s="64" t="s">
        <v>350</v>
      </c>
      <c r="W16" s="64" t="s">
        <v>349</v>
      </c>
      <c r="X16" s="64" t="s">
        <v>350</v>
      </c>
      <c r="Y16" s="64" t="s">
        <v>349</v>
      </c>
      <c r="Z16" s="64" t="s">
        <v>350</v>
      </c>
      <c r="AA16" s="63" t="s">
        <v>44</v>
      </c>
      <c r="AB16" s="63" t="s">
        <v>198</v>
      </c>
      <c r="AC16" s="63" t="s">
        <v>44</v>
      </c>
      <c r="AD16" s="63" t="s">
        <v>45</v>
      </c>
      <c r="AE16" s="63" t="s">
        <v>44</v>
      </c>
      <c r="AF16" s="63" t="s">
        <v>45</v>
      </c>
      <c r="AG16" s="63" t="s">
        <v>44</v>
      </c>
      <c r="AH16" s="63" t="s">
        <v>45</v>
      </c>
      <c r="AI16" s="67" t="s">
        <v>44</v>
      </c>
      <c r="AJ16" s="67" t="s">
        <v>45</v>
      </c>
      <c r="AK16" s="418"/>
      <c r="AL16" s="418"/>
      <c r="AM16" s="418"/>
    </row>
    <row r="17" spans="1:39" ht="15.75">
      <c r="A17" s="63">
        <v>1</v>
      </c>
      <c r="B17" s="63">
        <v>2</v>
      </c>
      <c r="C17" s="63">
        <v>3</v>
      </c>
      <c r="D17" s="63">
        <v>4</v>
      </c>
      <c r="E17" s="63">
        <v>5</v>
      </c>
      <c r="F17" s="63">
        <v>6</v>
      </c>
      <c r="G17" s="63">
        <v>7</v>
      </c>
      <c r="H17" s="63">
        <v>8</v>
      </c>
      <c r="I17" s="63">
        <v>9</v>
      </c>
      <c r="J17" s="63">
        <v>10</v>
      </c>
      <c r="K17" s="359">
        <v>11</v>
      </c>
      <c r="L17" s="359">
        <v>12</v>
      </c>
      <c r="M17" s="359">
        <v>13</v>
      </c>
      <c r="N17" s="359">
        <v>14</v>
      </c>
      <c r="O17" s="359">
        <v>15</v>
      </c>
      <c r="P17" s="63">
        <v>16</v>
      </c>
      <c r="Q17" s="63">
        <v>17</v>
      </c>
      <c r="R17" s="63">
        <v>18</v>
      </c>
      <c r="S17" s="63">
        <v>19</v>
      </c>
      <c r="T17" s="63">
        <v>20</v>
      </c>
      <c r="U17" s="63">
        <v>21</v>
      </c>
      <c r="V17" s="63">
        <v>22</v>
      </c>
      <c r="W17" s="63">
        <v>23</v>
      </c>
      <c r="X17" s="63">
        <v>24</v>
      </c>
      <c r="Y17" s="63">
        <v>25</v>
      </c>
      <c r="Z17" s="63">
        <v>26</v>
      </c>
      <c r="AA17" s="63">
        <v>27</v>
      </c>
      <c r="AB17" s="63">
        <v>28</v>
      </c>
      <c r="AC17" s="63" t="s">
        <v>351</v>
      </c>
      <c r="AD17" s="63" t="s">
        <v>352</v>
      </c>
      <c r="AE17" s="63" t="s">
        <v>353</v>
      </c>
      <c r="AF17" s="63" t="s">
        <v>354</v>
      </c>
      <c r="AG17" s="63" t="s">
        <v>355</v>
      </c>
      <c r="AH17" s="63" t="s">
        <v>356</v>
      </c>
      <c r="AI17" s="67" t="s">
        <v>357</v>
      </c>
      <c r="AJ17" s="67" t="s">
        <v>358</v>
      </c>
      <c r="AK17" s="63">
        <v>30</v>
      </c>
      <c r="AL17" s="63">
        <v>31</v>
      </c>
      <c r="AM17" s="63" t="s">
        <v>359</v>
      </c>
    </row>
    <row r="18" spans="1:39" ht="31.5">
      <c r="A18" s="24">
        <v>0</v>
      </c>
      <c r="B18" s="25" t="s">
        <v>92</v>
      </c>
      <c r="C18" s="63" t="s">
        <v>93</v>
      </c>
      <c r="D18" s="117" t="s">
        <v>268</v>
      </c>
      <c r="E18" s="117" t="s">
        <v>269</v>
      </c>
      <c r="F18" s="117" t="s">
        <v>270</v>
      </c>
      <c r="G18" s="117" t="s">
        <v>270</v>
      </c>
      <c r="H18" s="69">
        <f>H19+H20+H21</f>
        <v>48.49491525423729</v>
      </c>
      <c r="I18" s="76">
        <f>I19+I20+I21</f>
        <v>34.1071186440678</v>
      </c>
      <c r="J18" s="76">
        <v>0</v>
      </c>
      <c r="K18" s="360">
        <f>K19+K20+K21</f>
        <v>50.49499999999999</v>
      </c>
      <c r="L18" s="361">
        <v>0</v>
      </c>
      <c r="M18" s="361">
        <v>47.85</v>
      </c>
      <c r="N18" s="361">
        <v>0</v>
      </c>
      <c r="O18" s="361">
        <f>O21</f>
        <v>2.66</v>
      </c>
      <c r="P18" s="69">
        <v>35.57</v>
      </c>
      <c r="Q18" s="75">
        <v>0</v>
      </c>
      <c r="R18" s="75">
        <v>32.91</v>
      </c>
      <c r="S18" s="75">
        <v>0</v>
      </c>
      <c r="T18" s="75">
        <v>2.66</v>
      </c>
      <c r="U18" s="69">
        <f>U19+U20+U21</f>
        <v>48.49491525423729</v>
      </c>
      <c r="V18" s="360">
        <f>V19+V20+V21</f>
        <v>50.49499999999999</v>
      </c>
      <c r="W18" s="69">
        <v>39.29</v>
      </c>
      <c r="X18" s="360">
        <f>X19+X20+X21</f>
        <v>40.839999999999996</v>
      </c>
      <c r="Y18" s="76">
        <v>24.91</v>
      </c>
      <c r="Z18" s="69">
        <v>25.91</v>
      </c>
      <c r="AA18" s="75">
        <v>0</v>
      </c>
      <c r="AB18" s="75">
        <v>0</v>
      </c>
      <c r="AC18" s="75">
        <f aca="true" t="shared" si="0" ref="AC18:AJ18">AC19+AC20</f>
        <v>8.899</v>
      </c>
      <c r="AD18" s="75">
        <f t="shared" si="0"/>
        <v>6.22</v>
      </c>
      <c r="AE18" s="75">
        <f t="shared" si="0"/>
        <v>9.53</v>
      </c>
      <c r="AF18" s="75">
        <f t="shared" si="0"/>
        <v>6.19</v>
      </c>
      <c r="AG18" s="75">
        <f t="shared" si="0"/>
        <v>10.459999999999999</v>
      </c>
      <c r="AH18" s="75">
        <f t="shared" si="0"/>
        <v>6.789999999999999</v>
      </c>
      <c r="AI18" s="73">
        <f t="shared" si="0"/>
        <v>11.950000000000001</v>
      </c>
      <c r="AJ18" s="73">
        <f t="shared" si="0"/>
        <v>6.71</v>
      </c>
      <c r="AK18" s="75">
        <f aca="true" t="shared" si="1" ref="AK18:AL20">AC18+AE18+AG18+AI18</f>
        <v>40.839</v>
      </c>
      <c r="AL18" s="75">
        <f t="shared" si="1"/>
        <v>25.91</v>
      </c>
      <c r="AM18" s="68" t="s">
        <v>316</v>
      </c>
    </row>
    <row r="19" spans="1:39" ht="31.5">
      <c r="A19" s="79" t="s">
        <v>95</v>
      </c>
      <c r="B19" s="33" t="s">
        <v>96</v>
      </c>
      <c r="C19" s="63" t="s">
        <v>93</v>
      </c>
      <c r="D19" s="117" t="s">
        <v>268</v>
      </c>
      <c r="E19" s="117" t="s">
        <v>269</v>
      </c>
      <c r="F19" s="117" t="s">
        <v>270</v>
      </c>
      <c r="G19" s="117" t="s">
        <v>270</v>
      </c>
      <c r="H19" s="69">
        <f>H22</f>
        <v>37.279661016949156</v>
      </c>
      <c r="I19" s="76">
        <f>I23</f>
        <v>21.810847457627123</v>
      </c>
      <c r="J19" s="76">
        <v>0</v>
      </c>
      <c r="K19" s="360">
        <f>K26+K27+K28+K29+K30+K31+K32+K33+K34+K35+K36+K37+K38+K39+K40+K41+K42+K43+K44+K45+K46+K47+K48+K49+K50</f>
        <v>38.785</v>
      </c>
      <c r="L19" s="361">
        <v>0</v>
      </c>
      <c r="M19" s="361">
        <v>38.8</v>
      </c>
      <c r="N19" s="361">
        <v>0</v>
      </c>
      <c r="O19" s="361">
        <v>0</v>
      </c>
      <c r="P19" s="69">
        <v>22.71</v>
      </c>
      <c r="Q19" s="75">
        <v>0</v>
      </c>
      <c r="R19" s="75">
        <v>22.71</v>
      </c>
      <c r="S19" s="75">
        <v>0</v>
      </c>
      <c r="T19" s="75">
        <v>0</v>
      </c>
      <c r="U19" s="69">
        <f>U22</f>
        <v>37.279661016949156</v>
      </c>
      <c r="V19" s="360">
        <f>V26+V27+V28+V29+V30+V31+V32+V33+V34+V35+V36+V37+V38+V39+V40+V41+V42+V43+V44+V45+V46+V47+V48+V49+V50</f>
        <v>38.785</v>
      </c>
      <c r="W19" s="69">
        <v>33.88</v>
      </c>
      <c r="X19" s="360">
        <v>35.22</v>
      </c>
      <c r="Y19" s="76">
        <v>18.42</v>
      </c>
      <c r="Z19" s="69">
        <v>19.14</v>
      </c>
      <c r="AA19" s="75">
        <v>0</v>
      </c>
      <c r="AB19" s="75">
        <v>0</v>
      </c>
      <c r="AC19" s="75">
        <f aca="true" t="shared" si="2" ref="AC19:AJ19">AC23</f>
        <v>7.488999999999999</v>
      </c>
      <c r="AD19" s="75">
        <f t="shared" si="2"/>
        <v>4.38</v>
      </c>
      <c r="AE19" s="75">
        <f t="shared" si="2"/>
        <v>6.26</v>
      </c>
      <c r="AF19" s="75">
        <f t="shared" si="2"/>
        <v>2.49</v>
      </c>
      <c r="AG19" s="75">
        <f t="shared" si="2"/>
        <v>9.52</v>
      </c>
      <c r="AH19" s="75">
        <f t="shared" si="2"/>
        <v>5.56</v>
      </c>
      <c r="AI19" s="73">
        <f t="shared" si="2"/>
        <v>11.950000000000001</v>
      </c>
      <c r="AJ19" s="73">
        <f t="shared" si="2"/>
        <v>6.71</v>
      </c>
      <c r="AK19" s="75">
        <f t="shared" si="1"/>
        <v>35.219</v>
      </c>
      <c r="AL19" s="75">
        <f t="shared" si="1"/>
        <v>19.14</v>
      </c>
      <c r="AM19" s="68" t="s">
        <v>316</v>
      </c>
    </row>
    <row r="20" spans="1:39" ht="31.5">
      <c r="A20" s="79" t="s">
        <v>97</v>
      </c>
      <c r="B20" s="33" t="s">
        <v>98</v>
      </c>
      <c r="C20" s="63" t="s">
        <v>93</v>
      </c>
      <c r="D20" s="117" t="s">
        <v>268</v>
      </c>
      <c r="E20" s="117" t="s">
        <v>269</v>
      </c>
      <c r="F20" s="117" t="s">
        <v>270</v>
      </c>
      <c r="G20" s="117" t="s">
        <v>270</v>
      </c>
      <c r="H20" s="69">
        <f>H51</f>
        <v>8.677118644067797</v>
      </c>
      <c r="I20" s="76">
        <f>I51</f>
        <v>9.75813559322034</v>
      </c>
      <c r="J20" s="76">
        <v>0</v>
      </c>
      <c r="K20" s="360">
        <v>9.05</v>
      </c>
      <c r="L20" s="361">
        <v>0</v>
      </c>
      <c r="M20" s="361">
        <v>9.05</v>
      </c>
      <c r="N20" s="361">
        <v>0</v>
      </c>
      <c r="O20" s="361">
        <v>0</v>
      </c>
      <c r="P20" s="69">
        <v>10.2</v>
      </c>
      <c r="Q20" s="75">
        <v>0</v>
      </c>
      <c r="R20" s="75">
        <v>10.2</v>
      </c>
      <c r="S20" s="75">
        <v>0</v>
      </c>
      <c r="T20" s="75">
        <v>0</v>
      </c>
      <c r="U20" s="69">
        <f>U51</f>
        <v>8.677118644067797</v>
      </c>
      <c r="V20" s="360">
        <v>9.05</v>
      </c>
      <c r="W20" s="69">
        <f>W51</f>
        <v>5.406779661016949</v>
      </c>
      <c r="X20" s="360">
        <v>5.62</v>
      </c>
      <c r="Y20" s="76">
        <v>6.49</v>
      </c>
      <c r="Z20" s="69">
        <v>6.77</v>
      </c>
      <c r="AA20" s="75">
        <v>0</v>
      </c>
      <c r="AB20" s="75">
        <v>0</v>
      </c>
      <c r="AC20" s="75">
        <f>AC51</f>
        <v>1.41</v>
      </c>
      <c r="AD20" s="75">
        <f>AD54</f>
        <v>1.84</v>
      </c>
      <c r="AE20" s="75">
        <f aca="true" t="shared" si="3" ref="AE20:AJ20">AE51</f>
        <v>3.27</v>
      </c>
      <c r="AF20" s="75">
        <f t="shared" si="3"/>
        <v>3.7</v>
      </c>
      <c r="AG20" s="75">
        <f t="shared" si="3"/>
        <v>0.94</v>
      </c>
      <c r="AH20" s="75">
        <f t="shared" si="3"/>
        <v>1.23</v>
      </c>
      <c r="AI20" s="73">
        <f t="shared" si="3"/>
        <v>0</v>
      </c>
      <c r="AJ20" s="73">
        <f t="shared" si="3"/>
        <v>0</v>
      </c>
      <c r="AK20" s="75">
        <f t="shared" si="1"/>
        <v>5.619999999999999</v>
      </c>
      <c r="AL20" s="75">
        <f t="shared" si="1"/>
        <v>6.77</v>
      </c>
      <c r="AM20" s="68" t="s">
        <v>316</v>
      </c>
    </row>
    <row r="21" spans="1:39" ht="31.5">
      <c r="A21" s="79" t="s">
        <v>99</v>
      </c>
      <c r="B21" s="33" t="s">
        <v>100</v>
      </c>
      <c r="C21" s="63" t="s">
        <v>93</v>
      </c>
      <c r="D21" s="117" t="s">
        <v>268</v>
      </c>
      <c r="E21" s="117" t="s">
        <v>269</v>
      </c>
      <c r="F21" s="117" t="s">
        <v>270</v>
      </c>
      <c r="G21" s="117" t="s">
        <v>270</v>
      </c>
      <c r="H21" s="80">
        <f>2.995/1.18</f>
        <v>2.538135593220339</v>
      </c>
      <c r="I21" s="80">
        <f>2.995/1.18</f>
        <v>2.538135593220339</v>
      </c>
      <c r="J21" s="76">
        <v>0</v>
      </c>
      <c r="K21" s="362">
        <f>K58</f>
        <v>2.66</v>
      </c>
      <c r="L21" s="361">
        <v>0</v>
      </c>
      <c r="M21" s="361">
        <v>0</v>
      </c>
      <c r="N21" s="361">
        <v>0</v>
      </c>
      <c r="O21" s="361">
        <v>2.66</v>
      </c>
      <c r="P21" s="80">
        <v>2.66</v>
      </c>
      <c r="Q21" s="75">
        <v>0</v>
      </c>
      <c r="R21" s="75">
        <v>0</v>
      </c>
      <c r="S21" s="75">
        <v>0</v>
      </c>
      <c r="T21" s="75">
        <v>2.66</v>
      </c>
      <c r="U21" s="80">
        <f>2.995/1.18</f>
        <v>2.538135593220339</v>
      </c>
      <c r="V21" s="362">
        <f>V58</f>
        <v>2.66</v>
      </c>
      <c r="W21" s="69">
        <v>0</v>
      </c>
      <c r="X21" s="360">
        <f>X58</f>
        <v>0</v>
      </c>
      <c r="Y21" s="80">
        <v>0</v>
      </c>
      <c r="Z21" s="80">
        <v>0</v>
      </c>
      <c r="AA21" s="75">
        <v>0</v>
      </c>
      <c r="AB21" s="75">
        <v>0</v>
      </c>
      <c r="AC21" s="75">
        <v>0</v>
      </c>
      <c r="AD21" s="75">
        <v>0</v>
      </c>
      <c r="AE21" s="75">
        <v>0</v>
      </c>
      <c r="AF21" s="75">
        <v>0</v>
      </c>
      <c r="AG21" s="75">
        <v>0</v>
      </c>
      <c r="AH21" s="75">
        <v>0</v>
      </c>
      <c r="AI21" s="73">
        <v>0</v>
      </c>
      <c r="AJ21" s="73">
        <v>0</v>
      </c>
      <c r="AK21" s="75">
        <v>0</v>
      </c>
      <c r="AL21" s="75">
        <v>0</v>
      </c>
      <c r="AM21" s="68" t="s">
        <v>316</v>
      </c>
    </row>
    <row r="22" spans="1:39" s="41" customFormat="1" ht="31.5">
      <c r="A22" s="27">
        <v>1</v>
      </c>
      <c r="B22" s="28" t="s">
        <v>101</v>
      </c>
      <c r="C22" s="67" t="s">
        <v>93</v>
      </c>
      <c r="D22" s="116" t="s">
        <v>268</v>
      </c>
      <c r="E22" s="116" t="s">
        <v>269</v>
      </c>
      <c r="F22" s="116" t="s">
        <v>270</v>
      </c>
      <c r="G22" s="116" t="s">
        <v>270</v>
      </c>
      <c r="H22" s="70">
        <f>H23</f>
        <v>37.279661016949156</v>
      </c>
      <c r="I22" s="73">
        <f>I23+I51+I58</f>
        <v>34.098983050847465</v>
      </c>
      <c r="J22" s="73">
        <v>0</v>
      </c>
      <c r="K22" s="360">
        <v>50.5</v>
      </c>
      <c r="L22" s="361">
        <v>0</v>
      </c>
      <c r="M22" s="361">
        <v>47.85</v>
      </c>
      <c r="N22" s="361">
        <v>0</v>
      </c>
      <c r="O22" s="361">
        <v>2.66</v>
      </c>
      <c r="P22" s="69">
        <v>35.57</v>
      </c>
      <c r="Q22" s="73">
        <v>0</v>
      </c>
      <c r="R22" s="73">
        <v>32.91</v>
      </c>
      <c r="S22" s="73">
        <v>0</v>
      </c>
      <c r="T22" s="73">
        <v>2.66</v>
      </c>
      <c r="U22" s="70">
        <f>U23</f>
        <v>37.279661016949156</v>
      </c>
      <c r="V22" s="360">
        <v>50.5</v>
      </c>
      <c r="W22" s="70">
        <v>39.29</v>
      </c>
      <c r="X22" s="360">
        <v>40.84</v>
      </c>
      <c r="Y22" s="73">
        <v>24.91</v>
      </c>
      <c r="Z22" s="70">
        <v>25.91</v>
      </c>
      <c r="AA22" s="73">
        <v>0</v>
      </c>
      <c r="AB22" s="73">
        <v>0</v>
      </c>
      <c r="AC22" s="73">
        <f aca="true" t="shared" si="4" ref="AC22:AJ22">AC23+AC51</f>
        <v>8.899</v>
      </c>
      <c r="AD22" s="73">
        <f t="shared" si="4"/>
        <v>6.22</v>
      </c>
      <c r="AE22" s="73">
        <f t="shared" si="4"/>
        <v>9.53</v>
      </c>
      <c r="AF22" s="73">
        <f t="shared" si="4"/>
        <v>6.19</v>
      </c>
      <c r="AG22" s="73">
        <f t="shared" si="4"/>
        <v>10.459999999999999</v>
      </c>
      <c r="AH22" s="73">
        <f t="shared" si="4"/>
        <v>6.789999999999999</v>
      </c>
      <c r="AI22" s="73">
        <f t="shared" si="4"/>
        <v>11.950000000000001</v>
      </c>
      <c r="AJ22" s="73">
        <f t="shared" si="4"/>
        <v>6.71</v>
      </c>
      <c r="AK22" s="73">
        <f aca="true" t="shared" si="5" ref="AK22:AL25">AC22+AE22+AG22+AI22</f>
        <v>40.839</v>
      </c>
      <c r="AL22" s="73">
        <f t="shared" si="5"/>
        <v>25.91</v>
      </c>
      <c r="AM22" s="68" t="s">
        <v>316</v>
      </c>
    </row>
    <row r="23" spans="1:39" s="41" customFormat="1" ht="72" customHeight="1">
      <c r="A23" s="29" t="s">
        <v>102</v>
      </c>
      <c r="B23" s="28" t="s">
        <v>103</v>
      </c>
      <c r="C23" s="67" t="s">
        <v>93</v>
      </c>
      <c r="D23" s="116" t="s">
        <v>268</v>
      </c>
      <c r="E23" s="116" t="s">
        <v>269</v>
      </c>
      <c r="F23" s="116" t="s">
        <v>270</v>
      </c>
      <c r="G23" s="116" t="s">
        <v>270</v>
      </c>
      <c r="H23" s="70">
        <f>H24</f>
        <v>37.279661016949156</v>
      </c>
      <c r="I23" s="73">
        <f>I24</f>
        <v>21.810847457627123</v>
      </c>
      <c r="J23" s="73">
        <v>0</v>
      </c>
      <c r="K23" s="360">
        <v>38.79</v>
      </c>
      <c r="L23" s="361">
        <v>0</v>
      </c>
      <c r="M23" s="361">
        <v>38.79</v>
      </c>
      <c r="N23" s="361">
        <v>0</v>
      </c>
      <c r="O23" s="361">
        <v>0</v>
      </c>
      <c r="P23" s="69">
        <v>22.71</v>
      </c>
      <c r="Q23" s="73">
        <v>0</v>
      </c>
      <c r="R23" s="73">
        <v>22.71</v>
      </c>
      <c r="S23" s="73">
        <v>0</v>
      </c>
      <c r="T23" s="73">
        <v>0</v>
      </c>
      <c r="U23" s="70">
        <f>U24</f>
        <v>37.279661016949156</v>
      </c>
      <c r="V23" s="360">
        <v>38.79</v>
      </c>
      <c r="W23" s="70">
        <f>W24</f>
        <v>33.87881355932204</v>
      </c>
      <c r="X23" s="360">
        <v>35.22</v>
      </c>
      <c r="Y23" s="73">
        <v>18.42</v>
      </c>
      <c r="Z23" s="70">
        <v>19.14</v>
      </c>
      <c r="AA23" s="73">
        <v>0</v>
      </c>
      <c r="AB23" s="73">
        <v>0</v>
      </c>
      <c r="AC23" s="73">
        <f>AC24</f>
        <v>7.488999999999999</v>
      </c>
      <c r="AD23" s="73">
        <f>AD24</f>
        <v>4.38</v>
      </c>
      <c r="AE23" s="73">
        <f>AE24</f>
        <v>6.26</v>
      </c>
      <c r="AF23" s="73">
        <f>AF31+AF32+AF33+AF34</f>
        <v>2.49</v>
      </c>
      <c r="AG23" s="73">
        <f aca="true" t="shared" si="6" ref="AG23:AJ24">AG24</f>
        <v>9.52</v>
      </c>
      <c r="AH23" s="73">
        <f t="shared" si="6"/>
        <v>5.56</v>
      </c>
      <c r="AI23" s="73">
        <f t="shared" si="6"/>
        <v>11.950000000000001</v>
      </c>
      <c r="AJ23" s="73">
        <f t="shared" si="6"/>
        <v>6.71</v>
      </c>
      <c r="AK23" s="73">
        <f t="shared" si="5"/>
        <v>35.219</v>
      </c>
      <c r="AL23" s="73">
        <f t="shared" si="5"/>
        <v>19.14</v>
      </c>
      <c r="AM23" s="68" t="s">
        <v>273</v>
      </c>
    </row>
    <row r="24" spans="1:39" s="41" customFormat="1" ht="63.75" customHeight="1">
      <c r="A24" s="29" t="s">
        <v>104</v>
      </c>
      <c r="B24" s="28" t="s">
        <v>105</v>
      </c>
      <c r="C24" s="67" t="s">
        <v>93</v>
      </c>
      <c r="D24" s="116" t="s">
        <v>268</v>
      </c>
      <c r="E24" s="116" t="s">
        <v>269</v>
      </c>
      <c r="F24" s="116" t="s">
        <v>270</v>
      </c>
      <c r="G24" s="116" t="s">
        <v>270</v>
      </c>
      <c r="H24" s="70">
        <f>H25</f>
        <v>37.279661016949156</v>
      </c>
      <c r="I24" s="73">
        <f>I25</f>
        <v>21.810847457627123</v>
      </c>
      <c r="J24" s="73">
        <v>0</v>
      </c>
      <c r="K24" s="360">
        <v>38.79</v>
      </c>
      <c r="L24" s="361">
        <v>0</v>
      </c>
      <c r="M24" s="361">
        <v>38.79</v>
      </c>
      <c r="N24" s="361">
        <v>0</v>
      </c>
      <c r="O24" s="361">
        <v>0</v>
      </c>
      <c r="P24" s="69">
        <v>22.71</v>
      </c>
      <c r="Q24" s="73">
        <v>0</v>
      </c>
      <c r="R24" s="73">
        <v>22.71</v>
      </c>
      <c r="S24" s="73">
        <v>0</v>
      </c>
      <c r="T24" s="73">
        <v>0</v>
      </c>
      <c r="U24" s="70">
        <f>U25</f>
        <v>37.279661016949156</v>
      </c>
      <c r="V24" s="360">
        <v>38.79</v>
      </c>
      <c r="W24" s="70">
        <f>W25</f>
        <v>33.87881355932204</v>
      </c>
      <c r="X24" s="360">
        <v>35.22</v>
      </c>
      <c r="Y24" s="73">
        <v>18.42</v>
      </c>
      <c r="Z24" s="70">
        <v>19.14</v>
      </c>
      <c r="AA24" s="73">
        <v>0</v>
      </c>
      <c r="AB24" s="73">
        <v>0</v>
      </c>
      <c r="AC24" s="73">
        <f>AC28+AC29+AC30</f>
        <v>7.488999999999999</v>
      </c>
      <c r="AD24" s="73">
        <f>AD28+AD29</f>
        <v>4.38</v>
      </c>
      <c r="AE24" s="73">
        <f>AE25</f>
        <v>6.26</v>
      </c>
      <c r="AF24" s="73">
        <f>AF23</f>
        <v>2.49</v>
      </c>
      <c r="AG24" s="73">
        <f t="shared" si="6"/>
        <v>9.52</v>
      </c>
      <c r="AH24" s="73">
        <f t="shared" si="6"/>
        <v>5.56</v>
      </c>
      <c r="AI24" s="73">
        <f t="shared" si="6"/>
        <v>11.950000000000001</v>
      </c>
      <c r="AJ24" s="73">
        <f t="shared" si="6"/>
        <v>6.71</v>
      </c>
      <c r="AK24" s="73">
        <f t="shared" si="5"/>
        <v>35.219</v>
      </c>
      <c r="AL24" s="73">
        <f t="shared" si="5"/>
        <v>19.14</v>
      </c>
      <c r="AM24" s="68" t="s">
        <v>273</v>
      </c>
    </row>
    <row r="25" spans="1:39" s="41" customFormat="1" ht="39" customHeight="1">
      <c r="A25" s="29" t="s">
        <v>106</v>
      </c>
      <c r="B25" s="28" t="s">
        <v>107</v>
      </c>
      <c r="C25" s="67" t="s">
        <v>93</v>
      </c>
      <c r="D25" s="116" t="s">
        <v>268</v>
      </c>
      <c r="E25" s="116" t="s">
        <v>269</v>
      </c>
      <c r="F25" s="116" t="s">
        <v>270</v>
      </c>
      <c r="G25" s="116" t="s">
        <v>270</v>
      </c>
      <c r="H25" s="70">
        <f>H26+H27+H28+H29+H30+H31+H32+H33+H34+H35+H36+H37+H38+H39+H40+H41+H42+H43+H44+H45+H46+H47+H48+H49+H50</f>
        <v>37.279661016949156</v>
      </c>
      <c r="I25" s="73">
        <f>I26+I27+I28+I29+I30+I31+I32+I33+I34+I35+I36+I37+I38+I39+I40+I41+I42+I43+I44+I45+I46+I47+I48+I49+I50</f>
        <v>21.810847457627123</v>
      </c>
      <c r="J25" s="73">
        <v>0</v>
      </c>
      <c r="K25" s="360">
        <f>K26+K27+K28+K29+K30+K31+K32+K33+K34+K35+K36+K37+K38+K39+K40+K41+K42+K43+K44+K45+K46+K47+K48+K49+K50</f>
        <v>38.785</v>
      </c>
      <c r="L25" s="361">
        <v>0</v>
      </c>
      <c r="M25" s="360">
        <v>38.79</v>
      </c>
      <c r="N25" s="361">
        <v>0</v>
      </c>
      <c r="O25" s="361">
        <v>0</v>
      </c>
      <c r="P25" s="69">
        <v>22.71</v>
      </c>
      <c r="Q25" s="73">
        <v>0</v>
      </c>
      <c r="R25" s="73">
        <f>R26+R27+R28+R29+R30+R31+R32+R33+R34+R35+R36+R37+R38+R39+R40+R41+R42+R43+R44+R45+R46+R47+R48+R49+R50</f>
        <v>22.71</v>
      </c>
      <c r="S25" s="73">
        <v>0</v>
      </c>
      <c r="T25" s="73">
        <v>0</v>
      </c>
      <c r="U25" s="70">
        <f>U26+U27+U28+U29+U30+U31+U32+U33+U34+U35+U36+U37+U38+U39+U40+U41+U42+U43+U44+U45+U46+U47+U48+U49+U50</f>
        <v>37.279661016949156</v>
      </c>
      <c r="V25" s="360">
        <f>V26+V27+V28+V29+V30+V31+V32+V33+V34+V35+V36+V37+V38+V39+V40+V41+V42+V43+V44+V45+V46+V47+V48+V49+V50</f>
        <v>38.785</v>
      </c>
      <c r="W25" s="70">
        <f>W26+W27+W28+W29+W30+W31+W32+W33+W34+W35+W36+W37+W38+W39+W40+W41+W42+W43+W44+W45+W46+W47+W48+W49+W50</f>
        <v>33.87881355932204</v>
      </c>
      <c r="X25" s="360">
        <v>35.22</v>
      </c>
      <c r="Y25" s="70">
        <f>Y26+Y27+Y28+Y29+Y30+Y31+Y32+Y33+Y34+Y35+Y36+Y37+Y38+Y39+Y40+Y41+Y42+Y43+Y44+Y45+Y46+Y47+Y48+Y49+Y50</f>
        <v>18.419999999999998</v>
      </c>
      <c r="Z25" s="70">
        <v>19.14</v>
      </c>
      <c r="AA25" s="73">
        <v>0</v>
      </c>
      <c r="AB25" s="73">
        <v>0</v>
      </c>
      <c r="AC25" s="73">
        <f>AC24</f>
        <v>7.488999999999999</v>
      </c>
      <c r="AD25" s="73">
        <f>AD24</f>
        <v>4.38</v>
      </c>
      <c r="AE25" s="73">
        <f>AE31+AE32+AE33+AE34</f>
        <v>6.26</v>
      </c>
      <c r="AF25" s="73">
        <f>AF24</f>
        <v>2.49</v>
      </c>
      <c r="AG25" s="73">
        <f>AG35+AG36+AG37+AG38+AG39+AG40+AG41</f>
        <v>9.52</v>
      </c>
      <c r="AH25" s="73">
        <f>AH35+AH36+AH37+AH38+AH39+AH40+AH41</f>
        <v>5.56</v>
      </c>
      <c r="AI25" s="73">
        <f>AI42+AI43+AI44+AI45+AI46+AI47+AI48+AI49+AI50</f>
        <v>11.950000000000001</v>
      </c>
      <c r="AJ25" s="73">
        <f>AJ42+AJ43+AJ44+AJ45+AJ46+AJ47+AJ48+AJ49+AJ50+AJ32</f>
        <v>6.71</v>
      </c>
      <c r="AK25" s="73">
        <f t="shared" si="5"/>
        <v>35.219</v>
      </c>
      <c r="AL25" s="73">
        <f t="shared" si="5"/>
        <v>19.14</v>
      </c>
      <c r="AM25" s="68" t="s">
        <v>273</v>
      </c>
    </row>
    <row r="26" spans="1:39" s="41" customFormat="1" ht="47.25">
      <c r="A26" s="118" t="s">
        <v>108</v>
      </c>
      <c r="B26" s="39" t="s">
        <v>109</v>
      </c>
      <c r="C26" s="67" t="s">
        <v>93</v>
      </c>
      <c r="D26" s="116" t="s">
        <v>268</v>
      </c>
      <c r="E26" s="119" t="s">
        <v>269</v>
      </c>
      <c r="F26" s="88" t="s">
        <v>269</v>
      </c>
      <c r="G26" s="116" t="s">
        <v>269</v>
      </c>
      <c r="H26" s="84">
        <f>2.092/1.18</f>
        <v>1.7728813559322036</v>
      </c>
      <c r="I26" s="84">
        <f>H26</f>
        <v>1.7728813559322036</v>
      </c>
      <c r="J26" s="73">
        <v>0</v>
      </c>
      <c r="K26" s="363">
        <v>1.864</v>
      </c>
      <c r="L26" s="361">
        <v>0</v>
      </c>
      <c r="M26" s="363">
        <v>1.864</v>
      </c>
      <c r="N26" s="361">
        <v>0</v>
      </c>
      <c r="O26" s="361">
        <v>0</v>
      </c>
      <c r="P26" s="69">
        <f>K26</f>
        <v>1.864</v>
      </c>
      <c r="Q26" s="73">
        <v>0</v>
      </c>
      <c r="R26" s="73">
        <v>1.86</v>
      </c>
      <c r="S26" s="73">
        <v>0</v>
      </c>
      <c r="T26" s="73">
        <v>0</v>
      </c>
      <c r="U26" s="84">
        <f>2.092/1.18</f>
        <v>1.7728813559322036</v>
      </c>
      <c r="V26" s="363">
        <v>1.864</v>
      </c>
      <c r="W26" s="84">
        <v>0</v>
      </c>
      <c r="X26" s="363">
        <v>0</v>
      </c>
      <c r="Y26" s="84">
        <v>0</v>
      </c>
      <c r="Z26" s="70">
        <v>0</v>
      </c>
      <c r="AA26" s="73">
        <v>0</v>
      </c>
      <c r="AB26" s="73">
        <v>0</v>
      </c>
      <c r="AC26" s="73">
        <v>0</v>
      </c>
      <c r="AD26" s="73">
        <v>0</v>
      </c>
      <c r="AE26" s="73">
        <v>0</v>
      </c>
      <c r="AF26" s="73">
        <v>0</v>
      </c>
      <c r="AG26" s="73">
        <v>0</v>
      </c>
      <c r="AH26" s="73">
        <v>0</v>
      </c>
      <c r="AI26" s="73">
        <v>0</v>
      </c>
      <c r="AJ26" s="73">
        <v>0</v>
      </c>
      <c r="AK26" s="73">
        <v>0</v>
      </c>
      <c r="AL26" s="73">
        <v>0</v>
      </c>
      <c r="AM26" s="68"/>
    </row>
    <row r="27" spans="1:39" s="41" customFormat="1" ht="47.25">
      <c r="A27" s="118" t="s">
        <v>111</v>
      </c>
      <c r="B27" s="39" t="s">
        <v>112</v>
      </c>
      <c r="C27" s="67" t="s">
        <v>93</v>
      </c>
      <c r="D27" s="116" t="s">
        <v>268</v>
      </c>
      <c r="E27" s="119" t="s">
        <v>269</v>
      </c>
      <c r="F27" s="88" t="s">
        <v>269</v>
      </c>
      <c r="G27" s="116" t="s">
        <v>94</v>
      </c>
      <c r="H27" s="84">
        <f>1.921/1.18</f>
        <v>1.6279661016949154</v>
      </c>
      <c r="I27" s="84">
        <f>H27</f>
        <v>1.6279661016949154</v>
      </c>
      <c r="J27" s="73">
        <v>0</v>
      </c>
      <c r="K27" s="363">
        <v>1.711</v>
      </c>
      <c r="L27" s="361">
        <v>0</v>
      </c>
      <c r="M27" s="363">
        <v>1.711</v>
      </c>
      <c r="N27" s="361">
        <v>0</v>
      </c>
      <c r="O27" s="361">
        <v>0</v>
      </c>
      <c r="P27" s="69">
        <f>K27</f>
        <v>1.711</v>
      </c>
      <c r="Q27" s="73">
        <v>0</v>
      </c>
      <c r="R27" s="73">
        <v>1.71</v>
      </c>
      <c r="S27" s="73">
        <v>0</v>
      </c>
      <c r="T27" s="73">
        <v>0</v>
      </c>
      <c r="U27" s="84">
        <f>1.921/1.18</f>
        <v>1.6279661016949154</v>
      </c>
      <c r="V27" s="363">
        <v>1.711</v>
      </c>
      <c r="W27" s="84">
        <v>0</v>
      </c>
      <c r="X27" s="363">
        <v>0</v>
      </c>
      <c r="Y27" s="84">
        <v>0</v>
      </c>
      <c r="Z27" s="70">
        <v>0</v>
      </c>
      <c r="AA27" s="73">
        <v>0</v>
      </c>
      <c r="AB27" s="73">
        <v>0</v>
      </c>
      <c r="AC27" s="73">
        <v>0</v>
      </c>
      <c r="AD27" s="73">
        <v>0</v>
      </c>
      <c r="AE27" s="73">
        <v>0</v>
      </c>
      <c r="AF27" s="73">
        <v>0</v>
      </c>
      <c r="AG27" s="73">
        <v>0</v>
      </c>
      <c r="AH27" s="73">
        <v>0</v>
      </c>
      <c r="AI27" s="73">
        <v>0</v>
      </c>
      <c r="AJ27" s="73">
        <v>0</v>
      </c>
      <c r="AK27" s="73">
        <v>0</v>
      </c>
      <c r="AL27" s="73">
        <v>0</v>
      </c>
      <c r="AM27" s="68"/>
    </row>
    <row r="28" spans="1:39" s="41" customFormat="1" ht="78.75">
      <c r="A28" s="364" t="s">
        <v>130</v>
      </c>
      <c r="B28" s="365" t="s">
        <v>275</v>
      </c>
      <c r="C28" s="366" t="s">
        <v>93</v>
      </c>
      <c r="D28" s="367" t="s">
        <v>268</v>
      </c>
      <c r="E28" s="368" t="s">
        <v>276</v>
      </c>
      <c r="F28" s="369" t="s">
        <v>276</v>
      </c>
      <c r="G28" s="367" t="s">
        <v>94</v>
      </c>
      <c r="H28" s="370">
        <f>3.48/1.18</f>
        <v>2.9491525423728815</v>
      </c>
      <c r="I28" s="370">
        <f>H28</f>
        <v>2.9491525423728815</v>
      </c>
      <c r="J28" s="371">
        <v>0</v>
      </c>
      <c r="K28" s="372">
        <v>3.08</v>
      </c>
      <c r="L28" s="361">
        <v>0</v>
      </c>
      <c r="M28" s="372">
        <v>3.08</v>
      </c>
      <c r="N28" s="361">
        <v>0</v>
      </c>
      <c r="O28" s="361">
        <v>0</v>
      </c>
      <c r="P28" s="69">
        <f>K28</f>
        <v>3.08</v>
      </c>
      <c r="Q28" s="371">
        <v>0</v>
      </c>
      <c r="R28" s="371">
        <v>3.08</v>
      </c>
      <c r="S28" s="371">
        <v>0</v>
      </c>
      <c r="T28" s="371">
        <v>0</v>
      </c>
      <c r="U28" s="370">
        <f>3.48/1.18</f>
        <v>2.9491525423728815</v>
      </c>
      <c r="V28" s="372">
        <v>3.08</v>
      </c>
      <c r="W28" s="370">
        <f>3.48/1.18</f>
        <v>2.9491525423728815</v>
      </c>
      <c r="X28" s="372">
        <v>3.08</v>
      </c>
      <c r="Y28" s="370">
        <v>2.95</v>
      </c>
      <c r="Z28" s="373">
        <v>3.08</v>
      </c>
      <c r="AA28" s="371">
        <v>0</v>
      </c>
      <c r="AB28" s="371">
        <v>0</v>
      </c>
      <c r="AC28" s="371">
        <v>3.084</v>
      </c>
      <c r="AD28" s="371">
        <v>3.08</v>
      </c>
      <c r="AE28" s="294">
        <v>0</v>
      </c>
      <c r="AF28" s="294">
        <v>0</v>
      </c>
      <c r="AG28" s="294">
        <v>0</v>
      </c>
      <c r="AH28" s="294">
        <v>0</v>
      </c>
      <c r="AI28" s="73">
        <v>0</v>
      </c>
      <c r="AJ28" s="73">
        <v>0</v>
      </c>
      <c r="AK28" s="73">
        <f>AC28</f>
        <v>3.084</v>
      </c>
      <c r="AL28" s="73">
        <v>3.08</v>
      </c>
      <c r="AM28" s="68"/>
    </row>
    <row r="29" spans="1:39" s="41" customFormat="1" ht="47.25">
      <c r="A29" s="364" t="s">
        <v>143</v>
      </c>
      <c r="B29" s="365" t="s">
        <v>279</v>
      </c>
      <c r="C29" s="366" t="s">
        <v>93</v>
      </c>
      <c r="D29" s="367" t="s">
        <v>268</v>
      </c>
      <c r="E29" s="368" t="s">
        <v>276</v>
      </c>
      <c r="F29" s="369" t="s">
        <v>276</v>
      </c>
      <c r="G29" s="367" t="s">
        <v>94</v>
      </c>
      <c r="H29" s="370">
        <f>1.464/1.18</f>
        <v>1.240677966101695</v>
      </c>
      <c r="I29" s="370">
        <f>H29</f>
        <v>1.240677966101695</v>
      </c>
      <c r="J29" s="371">
        <v>0</v>
      </c>
      <c r="K29" s="372">
        <v>1.29</v>
      </c>
      <c r="L29" s="361">
        <v>0</v>
      </c>
      <c r="M29" s="372">
        <v>1.29</v>
      </c>
      <c r="N29" s="361">
        <v>0</v>
      </c>
      <c r="O29" s="361">
        <v>0</v>
      </c>
      <c r="P29" s="69">
        <f>K29</f>
        <v>1.29</v>
      </c>
      <c r="Q29" s="371">
        <v>0</v>
      </c>
      <c r="R29" s="371">
        <v>1.3</v>
      </c>
      <c r="S29" s="371">
        <v>0</v>
      </c>
      <c r="T29" s="371">
        <v>0</v>
      </c>
      <c r="U29" s="370">
        <f>1.464/1.18</f>
        <v>1.240677966101695</v>
      </c>
      <c r="V29" s="372">
        <v>1.29</v>
      </c>
      <c r="W29" s="370">
        <f>1.464/1.18</f>
        <v>1.240677966101695</v>
      </c>
      <c r="X29" s="372">
        <v>1.29</v>
      </c>
      <c r="Y29" s="370">
        <v>1.24</v>
      </c>
      <c r="Z29" s="373">
        <v>1.29</v>
      </c>
      <c r="AA29" s="371">
        <v>0</v>
      </c>
      <c r="AB29" s="371">
        <v>0</v>
      </c>
      <c r="AC29" s="371">
        <v>1.295</v>
      </c>
      <c r="AD29" s="371">
        <v>1.3</v>
      </c>
      <c r="AE29" s="294">
        <v>0</v>
      </c>
      <c r="AF29" s="294">
        <v>0</v>
      </c>
      <c r="AG29" s="294">
        <v>0</v>
      </c>
      <c r="AH29" s="294">
        <v>0</v>
      </c>
      <c r="AI29" s="73">
        <v>0</v>
      </c>
      <c r="AJ29" s="73">
        <v>0</v>
      </c>
      <c r="AK29" s="73">
        <f>AC29</f>
        <v>1.295</v>
      </c>
      <c r="AL29" s="73">
        <v>1.3</v>
      </c>
      <c r="AM29" s="68"/>
    </row>
    <row r="30" spans="1:39" s="41" customFormat="1" ht="78.75">
      <c r="A30" s="364" t="s">
        <v>160</v>
      </c>
      <c r="B30" s="365" t="s">
        <v>131</v>
      </c>
      <c r="C30" s="366" t="s">
        <v>93</v>
      </c>
      <c r="D30" s="367" t="s">
        <v>268</v>
      </c>
      <c r="E30" s="368" t="s">
        <v>276</v>
      </c>
      <c r="F30" s="369" t="s">
        <v>276</v>
      </c>
      <c r="G30" s="367" t="s">
        <v>94</v>
      </c>
      <c r="H30" s="370">
        <f>3.518/1.18</f>
        <v>2.98135593220339</v>
      </c>
      <c r="I30" s="370">
        <v>0</v>
      </c>
      <c r="J30" s="371">
        <v>0</v>
      </c>
      <c r="K30" s="372">
        <v>3.11</v>
      </c>
      <c r="L30" s="361">
        <v>0</v>
      </c>
      <c r="M30" s="372">
        <v>3.11</v>
      </c>
      <c r="N30" s="361">
        <v>0</v>
      </c>
      <c r="O30" s="361">
        <v>0</v>
      </c>
      <c r="P30" s="69">
        <v>0</v>
      </c>
      <c r="Q30" s="371">
        <v>0</v>
      </c>
      <c r="R30" s="371">
        <v>0</v>
      </c>
      <c r="S30" s="371">
        <v>0</v>
      </c>
      <c r="T30" s="371">
        <v>0</v>
      </c>
      <c r="U30" s="370">
        <f>3.518/1.18</f>
        <v>2.98135593220339</v>
      </c>
      <c r="V30" s="372">
        <v>3.11</v>
      </c>
      <c r="W30" s="370">
        <f>3.518/1.18</f>
        <v>2.98135593220339</v>
      </c>
      <c r="X30" s="372">
        <v>3.11</v>
      </c>
      <c r="Y30" s="370">
        <v>0</v>
      </c>
      <c r="Z30" s="373">
        <v>0</v>
      </c>
      <c r="AA30" s="371">
        <v>0</v>
      </c>
      <c r="AB30" s="371">
        <v>0</v>
      </c>
      <c r="AC30" s="371">
        <v>3.11</v>
      </c>
      <c r="AD30" s="371">
        <f>I30</f>
        <v>0</v>
      </c>
      <c r="AE30" s="294">
        <v>0</v>
      </c>
      <c r="AF30" s="294">
        <v>0</v>
      </c>
      <c r="AG30" s="294">
        <v>0</v>
      </c>
      <c r="AH30" s="294">
        <v>0</v>
      </c>
      <c r="AI30" s="73">
        <v>0</v>
      </c>
      <c r="AJ30" s="73">
        <v>0</v>
      </c>
      <c r="AK30" s="73">
        <f>AC30</f>
        <v>3.11</v>
      </c>
      <c r="AL30" s="73">
        <f>I30</f>
        <v>0</v>
      </c>
      <c r="AM30" s="68" t="s">
        <v>273</v>
      </c>
    </row>
    <row r="31" spans="1:39" s="41" customFormat="1" ht="120.75" customHeight="1">
      <c r="A31" s="374" t="s">
        <v>163</v>
      </c>
      <c r="B31" s="375" t="s">
        <v>282</v>
      </c>
      <c r="C31" s="376" t="s">
        <v>93</v>
      </c>
      <c r="D31" s="377" t="s">
        <v>268</v>
      </c>
      <c r="E31" s="378" t="s">
        <v>283</v>
      </c>
      <c r="F31" s="379" t="s">
        <v>283</v>
      </c>
      <c r="G31" s="377" t="s">
        <v>94</v>
      </c>
      <c r="H31" s="380">
        <f>2.82/1.18</f>
        <v>2.3898305084745766</v>
      </c>
      <c r="I31" s="380">
        <f>H31</f>
        <v>2.3898305084745766</v>
      </c>
      <c r="J31" s="381">
        <v>0</v>
      </c>
      <c r="K31" s="372">
        <v>2.49</v>
      </c>
      <c r="L31" s="361">
        <v>0</v>
      </c>
      <c r="M31" s="372">
        <v>2.49</v>
      </c>
      <c r="N31" s="361">
        <v>0</v>
      </c>
      <c r="O31" s="361">
        <v>0</v>
      </c>
      <c r="P31" s="69">
        <f>K31</f>
        <v>2.49</v>
      </c>
      <c r="Q31" s="381">
        <v>0</v>
      </c>
      <c r="R31" s="381">
        <v>2.49</v>
      </c>
      <c r="S31" s="381">
        <v>0</v>
      </c>
      <c r="T31" s="381">
        <v>0</v>
      </c>
      <c r="U31" s="380">
        <f>2.82/1.18</f>
        <v>2.3898305084745766</v>
      </c>
      <c r="V31" s="372">
        <v>2.49</v>
      </c>
      <c r="W31" s="380">
        <f>2.82/1.18</f>
        <v>2.3898305084745766</v>
      </c>
      <c r="X31" s="372">
        <v>2.49</v>
      </c>
      <c r="Y31" s="380">
        <v>2.39</v>
      </c>
      <c r="Z31" s="382">
        <v>2.49</v>
      </c>
      <c r="AA31" s="381">
        <v>0</v>
      </c>
      <c r="AB31" s="381">
        <v>0</v>
      </c>
      <c r="AC31" s="381">
        <v>0</v>
      </c>
      <c r="AD31" s="381">
        <v>0</v>
      </c>
      <c r="AE31" s="381">
        <v>2.49</v>
      </c>
      <c r="AF31" s="381">
        <v>2.49</v>
      </c>
      <c r="AG31" s="381">
        <v>0</v>
      </c>
      <c r="AH31" s="294">
        <v>0</v>
      </c>
      <c r="AI31" s="73">
        <v>0</v>
      </c>
      <c r="AJ31" s="73">
        <v>0</v>
      </c>
      <c r="AK31" s="73">
        <f>AE31</f>
        <v>2.49</v>
      </c>
      <c r="AL31" s="73">
        <v>2.49</v>
      </c>
      <c r="AM31" s="68"/>
    </row>
    <row r="32" spans="1:39" s="41" customFormat="1" ht="63">
      <c r="A32" s="374" t="s">
        <v>166</v>
      </c>
      <c r="B32" s="375" t="s">
        <v>138</v>
      </c>
      <c r="C32" s="376" t="s">
        <v>93</v>
      </c>
      <c r="D32" s="377" t="s">
        <v>268</v>
      </c>
      <c r="E32" s="378" t="s">
        <v>283</v>
      </c>
      <c r="F32" s="379" t="s">
        <v>283</v>
      </c>
      <c r="G32" s="377" t="s">
        <v>94</v>
      </c>
      <c r="H32" s="380">
        <f>1.194/1.18</f>
        <v>1.011864406779661</v>
      </c>
      <c r="I32" s="380">
        <v>1.01</v>
      </c>
      <c r="J32" s="381">
        <v>0</v>
      </c>
      <c r="K32" s="372">
        <v>1.05</v>
      </c>
      <c r="L32" s="361">
        <v>0</v>
      </c>
      <c r="M32" s="372">
        <v>1.05</v>
      </c>
      <c r="N32" s="361">
        <v>0</v>
      </c>
      <c r="O32" s="361">
        <v>0</v>
      </c>
      <c r="P32" s="69">
        <v>1.05</v>
      </c>
      <c r="Q32" s="381">
        <v>0</v>
      </c>
      <c r="R32" s="381">
        <v>1.05</v>
      </c>
      <c r="S32" s="381">
        <v>0</v>
      </c>
      <c r="T32" s="381">
        <v>0</v>
      </c>
      <c r="U32" s="380">
        <f>1.194/1.18</f>
        <v>1.011864406779661</v>
      </c>
      <c r="V32" s="372">
        <v>1.05</v>
      </c>
      <c r="W32" s="380">
        <f>1.194/1.18</f>
        <v>1.011864406779661</v>
      </c>
      <c r="X32" s="372">
        <v>1.05</v>
      </c>
      <c r="Y32" s="380">
        <v>1.01</v>
      </c>
      <c r="Z32" s="382">
        <v>1.05</v>
      </c>
      <c r="AA32" s="381">
        <v>0</v>
      </c>
      <c r="AB32" s="381">
        <v>0</v>
      </c>
      <c r="AC32" s="381">
        <v>0</v>
      </c>
      <c r="AD32" s="381">
        <v>0</v>
      </c>
      <c r="AE32" s="381">
        <v>1.05</v>
      </c>
      <c r="AF32" s="381">
        <v>0</v>
      </c>
      <c r="AG32" s="381">
        <v>0</v>
      </c>
      <c r="AH32" s="294">
        <v>0</v>
      </c>
      <c r="AI32" s="73">
        <v>0</v>
      </c>
      <c r="AJ32" s="73">
        <v>1.05</v>
      </c>
      <c r="AK32" s="73">
        <f>AE32</f>
        <v>1.05</v>
      </c>
      <c r="AL32" s="73">
        <v>0</v>
      </c>
      <c r="AM32" s="68" t="s">
        <v>273</v>
      </c>
    </row>
    <row r="33" spans="1:39" s="41" customFormat="1" ht="78.75">
      <c r="A33" s="374" t="s">
        <v>177</v>
      </c>
      <c r="B33" s="375" t="s">
        <v>140</v>
      </c>
      <c r="C33" s="376" t="s">
        <v>93</v>
      </c>
      <c r="D33" s="377" t="s">
        <v>268</v>
      </c>
      <c r="E33" s="378" t="s">
        <v>283</v>
      </c>
      <c r="F33" s="379" t="s">
        <v>283</v>
      </c>
      <c r="G33" s="377" t="s">
        <v>94</v>
      </c>
      <c r="H33" s="380">
        <f>1.31/1.18</f>
        <v>1.1101694915254239</v>
      </c>
      <c r="I33" s="380">
        <v>0</v>
      </c>
      <c r="J33" s="381">
        <v>0</v>
      </c>
      <c r="K33" s="372">
        <v>1.16</v>
      </c>
      <c r="L33" s="361">
        <v>0</v>
      </c>
      <c r="M33" s="372">
        <v>1.16</v>
      </c>
      <c r="N33" s="361">
        <v>0</v>
      </c>
      <c r="O33" s="361">
        <v>0</v>
      </c>
      <c r="P33" s="69">
        <v>0</v>
      </c>
      <c r="Q33" s="381">
        <v>0</v>
      </c>
      <c r="R33" s="381">
        <v>0</v>
      </c>
      <c r="S33" s="381">
        <v>0</v>
      </c>
      <c r="T33" s="381">
        <v>0</v>
      </c>
      <c r="U33" s="380">
        <f>1.31/1.18</f>
        <v>1.1101694915254239</v>
      </c>
      <c r="V33" s="372">
        <v>1.16</v>
      </c>
      <c r="W33" s="380">
        <f>1.31/1.18</f>
        <v>1.1101694915254239</v>
      </c>
      <c r="X33" s="372">
        <v>1.16</v>
      </c>
      <c r="Y33" s="380">
        <v>0</v>
      </c>
      <c r="Z33" s="382">
        <v>0</v>
      </c>
      <c r="AA33" s="381">
        <v>0</v>
      </c>
      <c r="AB33" s="381">
        <v>0</v>
      </c>
      <c r="AC33" s="381">
        <v>0</v>
      </c>
      <c r="AD33" s="381">
        <v>0</v>
      </c>
      <c r="AE33" s="381">
        <v>1.16</v>
      </c>
      <c r="AF33" s="381">
        <f>I33</f>
        <v>0</v>
      </c>
      <c r="AG33" s="381">
        <v>0</v>
      </c>
      <c r="AH33" s="294">
        <v>0</v>
      </c>
      <c r="AI33" s="73">
        <v>0</v>
      </c>
      <c r="AJ33" s="73">
        <v>0</v>
      </c>
      <c r="AK33" s="73">
        <f>AE33</f>
        <v>1.16</v>
      </c>
      <c r="AL33" s="73">
        <f>I33</f>
        <v>0</v>
      </c>
      <c r="AM33" s="68" t="s">
        <v>273</v>
      </c>
    </row>
    <row r="34" spans="1:39" s="41" customFormat="1" ht="78.75">
      <c r="A34" s="374" t="s">
        <v>179</v>
      </c>
      <c r="B34" s="375" t="s">
        <v>144</v>
      </c>
      <c r="C34" s="376" t="s">
        <v>93</v>
      </c>
      <c r="D34" s="377" t="s">
        <v>268</v>
      </c>
      <c r="E34" s="378" t="s">
        <v>283</v>
      </c>
      <c r="F34" s="379" t="s">
        <v>283</v>
      </c>
      <c r="G34" s="377" t="s">
        <v>94</v>
      </c>
      <c r="H34" s="380">
        <f>1.767/1.18</f>
        <v>1.4974576271186442</v>
      </c>
      <c r="I34" s="380">
        <v>0</v>
      </c>
      <c r="J34" s="381">
        <v>0</v>
      </c>
      <c r="K34" s="372">
        <v>1.56</v>
      </c>
      <c r="L34" s="361">
        <v>0</v>
      </c>
      <c r="M34" s="372">
        <v>1.56</v>
      </c>
      <c r="N34" s="361">
        <v>0</v>
      </c>
      <c r="O34" s="361">
        <v>0</v>
      </c>
      <c r="P34" s="69">
        <v>0</v>
      </c>
      <c r="Q34" s="381">
        <v>0</v>
      </c>
      <c r="R34" s="381">
        <v>0</v>
      </c>
      <c r="S34" s="381">
        <v>0</v>
      </c>
      <c r="T34" s="381">
        <v>0</v>
      </c>
      <c r="U34" s="380">
        <f>1.767/1.18</f>
        <v>1.4974576271186442</v>
      </c>
      <c r="V34" s="372">
        <v>1.56</v>
      </c>
      <c r="W34" s="380">
        <f>1.767/1.18</f>
        <v>1.4974576271186442</v>
      </c>
      <c r="X34" s="372">
        <v>1.56</v>
      </c>
      <c r="Y34" s="380">
        <v>0</v>
      </c>
      <c r="Z34" s="382">
        <v>0</v>
      </c>
      <c r="AA34" s="381">
        <v>0</v>
      </c>
      <c r="AB34" s="381">
        <v>0</v>
      </c>
      <c r="AC34" s="381">
        <v>0</v>
      </c>
      <c r="AD34" s="381">
        <v>0</v>
      </c>
      <c r="AE34" s="381">
        <v>1.56</v>
      </c>
      <c r="AF34" s="381">
        <f>I34</f>
        <v>0</v>
      </c>
      <c r="AG34" s="381">
        <v>0</v>
      </c>
      <c r="AH34" s="294">
        <v>0</v>
      </c>
      <c r="AI34" s="73">
        <v>0</v>
      </c>
      <c r="AJ34" s="73">
        <v>0</v>
      </c>
      <c r="AK34" s="73">
        <f>AE34</f>
        <v>1.56</v>
      </c>
      <c r="AL34" s="73">
        <f aca="true" t="shared" si="7" ref="AL34:AL40">I34</f>
        <v>0</v>
      </c>
      <c r="AM34" s="68" t="s">
        <v>273</v>
      </c>
    </row>
    <row r="35" spans="1:39" s="41" customFormat="1" ht="63">
      <c r="A35" s="383" t="s">
        <v>181</v>
      </c>
      <c r="B35" s="384" t="s">
        <v>285</v>
      </c>
      <c r="C35" s="385" t="s">
        <v>93</v>
      </c>
      <c r="D35" s="386" t="s">
        <v>268</v>
      </c>
      <c r="E35" s="387" t="s">
        <v>272</v>
      </c>
      <c r="F35" s="388" t="s">
        <v>272</v>
      </c>
      <c r="G35" s="386" t="s">
        <v>94</v>
      </c>
      <c r="H35" s="389">
        <f>1.566/1.18</f>
        <v>1.3271186440677967</v>
      </c>
      <c r="I35" s="389">
        <f>H35</f>
        <v>1.3271186440677967</v>
      </c>
      <c r="J35" s="390">
        <v>0</v>
      </c>
      <c r="K35" s="391">
        <v>1.38</v>
      </c>
      <c r="L35" s="390">
        <v>0</v>
      </c>
      <c r="M35" s="391">
        <v>1.38</v>
      </c>
      <c r="N35" s="390">
        <v>0</v>
      </c>
      <c r="O35" s="390">
        <v>0</v>
      </c>
      <c r="P35" s="69">
        <f>K35</f>
        <v>1.38</v>
      </c>
      <c r="Q35" s="390">
        <v>0</v>
      </c>
      <c r="R35" s="390">
        <v>1.38</v>
      </c>
      <c r="S35" s="390">
        <v>0</v>
      </c>
      <c r="T35" s="390">
        <v>0</v>
      </c>
      <c r="U35" s="389">
        <f>1.566/1.18</f>
        <v>1.3271186440677967</v>
      </c>
      <c r="V35" s="391">
        <v>1.38</v>
      </c>
      <c r="W35" s="389">
        <f>1.566/1.18</f>
        <v>1.3271186440677967</v>
      </c>
      <c r="X35" s="391">
        <v>1.38</v>
      </c>
      <c r="Y35" s="389">
        <v>1.33</v>
      </c>
      <c r="Z35" s="392">
        <v>1.38</v>
      </c>
      <c r="AA35" s="390">
        <v>0</v>
      </c>
      <c r="AB35" s="390">
        <v>0</v>
      </c>
      <c r="AC35" s="390">
        <v>0</v>
      </c>
      <c r="AD35" s="390">
        <v>0</v>
      </c>
      <c r="AE35" s="390">
        <v>0</v>
      </c>
      <c r="AF35" s="390">
        <v>0</v>
      </c>
      <c r="AG35" s="390">
        <v>1.38</v>
      </c>
      <c r="AH35" s="390">
        <v>1.38</v>
      </c>
      <c r="AI35" s="73">
        <v>0</v>
      </c>
      <c r="AJ35" s="73">
        <v>0</v>
      </c>
      <c r="AK35" s="73">
        <f>AG35</f>
        <v>1.38</v>
      </c>
      <c r="AL35" s="73">
        <v>1.38</v>
      </c>
      <c r="AM35" s="68"/>
    </row>
    <row r="36" spans="1:39" s="41" customFormat="1" ht="63">
      <c r="A36" s="383" t="s">
        <v>287</v>
      </c>
      <c r="B36" s="384" t="s">
        <v>288</v>
      </c>
      <c r="C36" s="385" t="s">
        <v>93</v>
      </c>
      <c r="D36" s="386" t="s">
        <v>268</v>
      </c>
      <c r="E36" s="387" t="s">
        <v>272</v>
      </c>
      <c r="F36" s="388" t="s">
        <v>272</v>
      </c>
      <c r="G36" s="386" t="s">
        <v>94</v>
      </c>
      <c r="H36" s="389">
        <f>1.991/1.18</f>
        <v>1.6872881355932206</v>
      </c>
      <c r="I36" s="389">
        <f>H36</f>
        <v>1.6872881355932206</v>
      </c>
      <c r="J36" s="390">
        <v>0</v>
      </c>
      <c r="K36" s="391">
        <v>1.75</v>
      </c>
      <c r="L36" s="390">
        <v>0</v>
      </c>
      <c r="M36" s="391">
        <v>1.75</v>
      </c>
      <c r="N36" s="390">
        <v>0</v>
      </c>
      <c r="O36" s="390">
        <v>0</v>
      </c>
      <c r="P36" s="69">
        <f>K36</f>
        <v>1.75</v>
      </c>
      <c r="Q36" s="390">
        <v>0</v>
      </c>
      <c r="R36" s="390">
        <v>1.75</v>
      </c>
      <c r="S36" s="390">
        <v>0</v>
      </c>
      <c r="T36" s="390">
        <v>0</v>
      </c>
      <c r="U36" s="389">
        <f>1.991/1.18</f>
        <v>1.6872881355932206</v>
      </c>
      <c r="V36" s="391">
        <v>1.75</v>
      </c>
      <c r="W36" s="389">
        <f>1.991/1.18</f>
        <v>1.6872881355932206</v>
      </c>
      <c r="X36" s="391">
        <v>1.75</v>
      </c>
      <c r="Y36" s="389">
        <v>1.69</v>
      </c>
      <c r="Z36" s="392">
        <v>1.75</v>
      </c>
      <c r="AA36" s="390">
        <v>0</v>
      </c>
      <c r="AB36" s="390">
        <v>0</v>
      </c>
      <c r="AC36" s="390">
        <v>0</v>
      </c>
      <c r="AD36" s="390">
        <v>0</v>
      </c>
      <c r="AE36" s="390">
        <v>0</v>
      </c>
      <c r="AF36" s="390">
        <v>0</v>
      </c>
      <c r="AG36" s="390">
        <v>1.75</v>
      </c>
      <c r="AH36" s="390">
        <v>1.75</v>
      </c>
      <c r="AI36" s="73">
        <v>0</v>
      </c>
      <c r="AJ36" s="73">
        <v>0</v>
      </c>
      <c r="AK36" s="73">
        <f aca="true" t="shared" si="8" ref="AK36:AK41">AG36</f>
        <v>1.75</v>
      </c>
      <c r="AL36" s="73">
        <v>1.75</v>
      </c>
      <c r="AM36" s="68"/>
    </row>
    <row r="37" spans="1:39" s="41" customFormat="1" ht="63">
      <c r="A37" s="383" t="s">
        <v>290</v>
      </c>
      <c r="B37" s="384" t="s">
        <v>291</v>
      </c>
      <c r="C37" s="385" t="s">
        <v>93</v>
      </c>
      <c r="D37" s="386" t="s">
        <v>268</v>
      </c>
      <c r="E37" s="387" t="s">
        <v>272</v>
      </c>
      <c r="F37" s="388" t="s">
        <v>272</v>
      </c>
      <c r="G37" s="386" t="s">
        <v>94</v>
      </c>
      <c r="H37" s="389">
        <f>1.208/1.18</f>
        <v>1.023728813559322</v>
      </c>
      <c r="I37" s="389">
        <f>H37</f>
        <v>1.023728813559322</v>
      </c>
      <c r="J37" s="390">
        <v>0</v>
      </c>
      <c r="K37" s="391">
        <v>1.06</v>
      </c>
      <c r="L37" s="390">
        <v>0</v>
      </c>
      <c r="M37" s="391">
        <v>1.06</v>
      </c>
      <c r="N37" s="390">
        <v>0</v>
      </c>
      <c r="O37" s="390">
        <v>0</v>
      </c>
      <c r="P37" s="69">
        <f>K37</f>
        <v>1.06</v>
      </c>
      <c r="Q37" s="390">
        <v>0</v>
      </c>
      <c r="R37" s="390">
        <v>1.06</v>
      </c>
      <c r="S37" s="390">
        <v>0</v>
      </c>
      <c r="T37" s="390">
        <v>0</v>
      </c>
      <c r="U37" s="389">
        <f>1.208/1.18</f>
        <v>1.023728813559322</v>
      </c>
      <c r="V37" s="391">
        <v>1.06</v>
      </c>
      <c r="W37" s="389">
        <f>1.208/1.18</f>
        <v>1.023728813559322</v>
      </c>
      <c r="X37" s="391">
        <v>1.06</v>
      </c>
      <c r="Y37" s="389">
        <v>1.02</v>
      </c>
      <c r="Z37" s="392">
        <v>1.06</v>
      </c>
      <c r="AA37" s="390">
        <v>0</v>
      </c>
      <c r="AB37" s="390">
        <v>0</v>
      </c>
      <c r="AC37" s="390">
        <v>0</v>
      </c>
      <c r="AD37" s="390">
        <v>0</v>
      </c>
      <c r="AE37" s="390">
        <v>0</v>
      </c>
      <c r="AF37" s="390">
        <v>0</v>
      </c>
      <c r="AG37" s="390">
        <v>1.06</v>
      </c>
      <c r="AH37" s="390">
        <v>1.06</v>
      </c>
      <c r="AI37" s="73">
        <v>0</v>
      </c>
      <c r="AJ37" s="73">
        <v>0</v>
      </c>
      <c r="AK37" s="73">
        <f t="shared" si="8"/>
        <v>1.06</v>
      </c>
      <c r="AL37" s="73">
        <v>1.06</v>
      </c>
      <c r="AM37" s="68"/>
    </row>
    <row r="38" spans="1:39" s="41" customFormat="1" ht="63">
      <c r="A38" s="383" t="s">
        <v>293</v>
      </c>
      <c r="B38" s="384" t="s">
        <v>294</v>
      </c>
      <c r="C38" s="385" t="s">
        <v>93</v>
      </c>
      <c r="D38" s="386" t="s">
        <v>268</v>
      </c>
      <c r="E38" s="387" t="s">
        <v>272</v>
      </c>
      <c r="F38" s="388" t="s">
        <v>272</v>
      </c>
      <c r="G38" s="386" t="s">
        <v>94</v>
      </c>
      <c r="H38" s="389">
        <f>1.555/1.18</f>
        <v>1.3177966101694918</v>
      </c>
      <c r="I38" s="389">
        <f>H38</f>
        <v>1.3177966101694918</v>
      </c>
      <c r="J38" s="390">
        <v>0</v>
      </c>
      <c r="K38" s="391">
        <v>1.37</v>
      </c>
      <c r="L38" s="390">
        <v>0</v>
      </c>
      <c r="M38" s="391">
        <v>1.37</v>
      </c>
      <c r="N38" s="390">
        <v>0</v>
      </c>
      <c r="O38" s="390">
        <v>0</v>
      </c>
      <c r="P38" s="69">
        <f>K38</f>
        <v>1.37</v>
      </c>
      <c r="Q38" s="390">
        <v>0</v>
      </c>
      <c r="R38" s="390">
        <v>1.37</v>
      </c>
      <c r="S38" s="390">
        <v>0</v>
      </c>
      <c r="T38" s="390">
        <v>0</v>
      </c>
      <c r="U38" s="389">
        <f>1.555/1.18</f>
        <v>1.3177966101694918</v>
      </c>
      <c r="V38" s="391">
        <v>1.37</v>
      </c>
      <c r="W38" s="389">
        <f>1.555/1.18</f>
        <v>1.3177966101694918</v>
      </c>
      <c r="X38" s="391">
        <v>1.37</v>
      </c>
      <c r="Y38" s="389">
        <v>1.32</v>
      </c>
      <c r="Z38" s="392">
        <v>1.37</v>
      </c>
      <c r="AA38" s="390">
        <v>0</v>
      </c>
      <c r="AB38" s="390">
        <v>0</v>
      </c>
      <c r="AC38" s="390">
        <v>0</v>
      </c>
      <c r="AD38" s="390">
        <v>0</v>
      </c>
      <c r="AE38" s="390">
        <v>0</v>
      </c>
      <c r="AF38" s="390">
        <v>0</v>
      </c>
      <c r="AG38" s="390">
        <v>1.37</v>
      </c>
      <c r="AH38" s="390">
        <v>1.37</v>
      </c>
      <c r="AI38" s="73">
        <v>0</v>
      </c>
      <c r="AJ38" s="73">
        <v>0</v>
      </c>
      <c r="AK38" s="73">
        <f t="shared" si="8"/>
        <v>1.37</v>
      </c>
      <c r="AL38" s="73">
        <v>1.37</v>
      </c>
      <c r="AM38" s="68"/>
    </row>
    <row r="39" spans="1:39" s="41" customFormat="1" ht="78.75">
      <c r="A39" s="383" t="s">
        <v>296</v>
      </c>
      <c r="B39" s="384" t="s">
        <v>161</v>
      </c>
      <c r="C39" s="385" t="s">
        <v>93</v>
      </c>
      <c r="D39" s="386" t="s">
        <v>268</v>
      </c>
      <c r="E39" s="387" t="s">
        <v>272</v>
      </c>
      <c r="F39" s="388" t="s">
        <v>272</v>
      </c>
      <c r="G39" s="386" t="s">
        <v>94</v>
      </c>
      <c r="H39" s="389">
        <f>1.409/1.18</f>
        <v>1.1940677966101696</v>
      </c>
      <c r="I39" s="389">
        <v>0</v>
      </c>
      <c r="J39" s="390">
        <v>0</v>
      </c>
      <c r="K39" s="391">
        <v>1.23</v>
      </c>
      <c r="L39" s="390">
        <v>0</v>
      </c>
      <c r="M39" s="391">
        <v>1.23</v>
      </c>
      <c r="N39" s="390">
        <v>0</v>
      </c>
      <c r="O39" s="390">
        <v>0</v>
      </c>
      <c r="P39" s="69">
        <v>0</v>
      </c>
      <c r="Q39" s="390">
        <v>0</v>
      </c>
      <c r="R39" s="390">
        <v>0</v>
      </c>
      <c r="S39" s="390">
        <v>0</v>
      </c>
      <c r="T39" s="390">
        <v>0</v>
      </c>
      <c r="U39" s="389">
        <f>1.409/1.18</f>
        <v>1.1940677966101696</v>
      </c>
      <c r="V39" s="391">
        <v>1.23</v>
      </c>
      <c r="W39" s="389">
        <f>1.409/1.18</f>
        <v>1.1940677966101696</v>
      </c>
      <c r="X39" s="391">
        <v>1.23</v>
      </c>
      <c r="Y39" s="389">
        <v>0</v>
      </c>
      <c r="Z39" s="392">
        <v>0</v>
      </c>
      <c r="AA39" s="390">
        <v>0</v>
      </c>
      <c r="AB39" s="390">
        <v>0</v>
      </c>
      <c r="AC39" s="390">
        <v>0</v>
      </c>
      <c r="AD39" s="390">
        <v>0</v>
      </c>
      <c r="AE39" s="390">
        <v>0</v>
      </c>
      <c r="AF39" s="390">
        <v>0</v>
      </c>
      <c r="AG39" s="390">
        <v>1.23</v>
      </c>
      <c r="AH39" s="390">
        <f>I39</f>
        <v>0</v>
      </c>
      <c r="AI39" s="73">
        <v>0</v>
      </c>
      <c r="AJ39" s="73">
        <v>0</v>
      </c>
      <c r="AK39" s="73">
        <f t="shared" si="8"/>
        <v>1.23</v>
      </c>
      <c r="AL39" s="73">
        <f t="shared" si="7"/>
        <v>0</v>
      </c>
      <c r="AM39" s="68" t="s">
        <v>273</v>
      </c>
    </row>
    <row r="40" spans="1:39" s="41" customFormat="1" ht="47.25">
      <c r="A40" s="383" t="s">
        <v>297</v>
      </c>
      <c r="B40" s="384" t="s">
        <v>164</v>
      </c>
      <c r="C40" s="385" t="s">
        <v>93</v>
      </c>
      <c r="D40" s="386" t="s">
        <v>268</v>
      </c>
      <c r="E40" s="387" t="s">
        <v>272</v>
      </c>
      <c r="F40" s="388" t="s">
        <v>272</v>
      </c>
      <c r="G40" s="386" t="s">
        <v>94</v>
      </c>
      <c r="H40" s="389">
        <f>0.795/1.18</f>
        <v>0.6737288135593221</v>
      </c>
      <c r="I40" s="389">
        <v>0</v>
      </c>
      <c r="J40" s="390">
        <v>0</v>
      </c>
      <c r="K40" s="391">
        <v>0.7</v>
      </c>
      <c r="L40" s="390">
        <v>0</v>
      </c>
      <c r="M40" s="391">
        <v>0.7</v>
      </c>
      <c r="N40" s="390">
        <v>0</v>
      </c>
      <c r="O40" s="390">
        <v>0</v>
      </c>
      <c r="P40" s="69">
        <v>0</v>
      </c>
      <c r="Q40" s="390">
        <v>0</v>
      </c>
      <c r="R40" s="390">
        <v>0</v>
      </c>
      <c r="S40" s="390">
        <v>0</v>
      </c>
      <c r="T40" s="390">
        <v>0</v>
      </c>
      <c r="U40" s="389">
        <f>0.795/1.18</f>
        <v>0.6737288135593221</v>
      </c>
      <c r="V40" s="391">
        <v>0.7</v>
      </c>
      <c r="W40" s="389">
        <f>0.795/1.18</f>
        <v>0.6737288135593221</v>
      </c>
      <c r="X40" s="391">
        <v>0.7</v>
      </c>
      <c r="Y40" s="389">
        <v>0</v>
      </c>
      <c r="Z40" s="392">
        <v>0</v>
      </c>
      <c r="AA40" s="390">
        <v>0</v>
      </c>
      <c r="AB40" s="390">
        <v>0</v>
      </c>
      <c r="AC40" s="390">
        <v>0</v>
      </c>
      <c r="AD40" s="390">
        <v>0</v>
      </c>
      <c r="AE40" s="390">
        <v>0</v>
      </c>
      <c r="AF40" s="390">
        <v>0</v>
      </c>
      <c r="AG40" s="390">
        <v>0.7</v>
      </c>
      <c r="AH40" s="390">
        <f>I40</f>
        <v>0</v>
      </c>
      <c r="AI40" s="73">
        <v>0</v>
      </c>
      <c r="AJ40" s="73">
        <v>0</v>
      </c>
      <c r="AK40" s="73">
        <f t="shared" si="8"/>
        <v>0.7</v>
      </c>
      <c r="AL40" s="73">
        <f t="shared" si="7"/>
        <v>0</v>
      </c>
      <c r="AM40" s="68" t="s">
        <v>273</v>
      </c>
    </row>
    <row r="41" spans="1:39" s="41" customFormat="1" ht="63">
      <c r="A41" s="383" t="s">
        <v>298</v>
      </c>
      <c r="B41" s="384" t="s">
        <v>167</v>
      </c>
      <c r="C41" s="385" t="s">
        <v>93</v>
      </c>
      <c r="D41" s="386" t="s">
        <v>268</v>
      </c>
      <c r="E41" s="387" t="s">
        <v>272</v>
      </c>
      <c r="F41" s="388" t="s">
        <v>272</v>
      </c>
      <c r="G41" s="386" t="s">
        <v>94</v>
      </c>
      <c r="H41" s="389">
        <f>2.311/1.18</f>
        <v>1.9584745762711866</v>
      </c>
      <c r="I41" s="389">
        <v>0</v>
      </c>
      <c r="J41" s="390">
        <v>0</v>
      </c>
      <c r="K41" s="391">
        <v>2.03</v>
      </c>
      <c r="L41" s="390">
        <v>0</v>
      </c>
      <c r="M41" s="391">
        <v>2.03</v>
      </c>
      <c r="N41" s="390">
        <v>0</v>
      </c>
      <c r="O41" s="390">
        <v>0</v>
      </c>
      <c r="P41" s="69">
        <v>0</v>
      </c>
      <c r="Q41" s="390">
        <v>0</v>
      </c>
      <c r="R41" s="390">
        <v>0</v>
      </c>
      <c r="S41" s="390">
        <v>0</v>
      </c>
      <c r="T41" s="390">
        <v>0</v>
      </c>
      <c r="U41" s="389">
        <f>2.311/1.18</f>
        <v>1.9584745762711866</v>
      </c>
      <c r="V41" s="391">
        <v>2.03</v>
      </c>
      <c r="W41" s="389">
        <f>2.311/1.18</f>
        <v>1.9584745762711866</v>
      </c>
      <c r="X41" s="391">
        <v>2.03</v>
      </c>
      <c r="Y41" s="389">
        <v>0</v>
      </c>
      <c r="Z41" s="392">
        <v>0</v>
      </c>
      <c r="AA41" s="390">
        <v>0</v>
      </c>
      <c r="AB41" s="390">
        <v>0</v>
      </c>
      <c r="AC41" s="390">
        <v>0</v>
      </c>
      <c r="AD41" s="390">
        <v>0</v>
      </c>
      <c r="AE41" s="390">
        <v>0</v>
      </c>
      <c r="AF41" s="390">
        <v>0</v>
      </c>
      <c r="AG41" s="390">
        <v>2.03</v>
      </c>
      <c r="AH41" s="390">
        <f>I41</f>
        <v>0</v>
      </c>
      <c r="AI41" s="73">
        <v>0</v>
      </c>
      <c r="AJ41" s="73">
        <v>0</v>
      </c>
      <c r="AK41" s="73">
        <f t="shared" si="8"/>
        <v>2.03</v>
      </c>
      <c r="AL41" s="73">
        <f aca="true" t="shared" si="9" ref="AL41:AL50">I41</f>
        <v>0</v>
      </c>
      <c r="AM41" s="68" t="s">
        <v>273</v>
      </c>
    </row>
    <row r="42" spans="1:39" s="41" customFormat="1" ht="63">
      <c r="A42" s="118" t="s">
        <v>299</v>
      </c>
      <c r="B42" s="39" t="s">
        <v>300</v>
      </c>
      <c r="C42" s="67" t="s">
        <v>93</v>
      </c>
      <c r="D42" s="116" t="s">
        <v>268</v>
      </c>
      <c r="E42" s="119" t="s">
        <v>270</v>
      </c>
      <c r="F42" s="88" t="s">
        <v>270</v>
      </c>
      <c r="G42" s="116" t="s">
        <v>94</v>
      </c>
      <c r="H42" s="84">
        <f>1.294/1.18</f>
        <v>1.0966101694915256</v>
      </c>
      <c r="I42" s="84">
        <f>H42</f>
        <v>1.0966101694915256</v>
      </c>
      <c r="J42" s="73">
        <v>0</v>
      </c>
      <c r="K42" s="372">
        <v>1.14</v>
      </c>
      <c r="L42" s="361">
        <v>0</v>
      </c>
      <c r="M42" s="372">
        <v>1.14</v>
      </c>
      <c r="N42" s="361">
        <v>0</v>
      </c>
      <c r="O42" s="361">
        <v>0</v>
      </c>
      <c r="P42" s="69">
        <f>K42</f>
        <v>1.14</v>
      </c>
      <c r="Q42" s="73">
        <v>0</v>
      </c>
      <c r="R42" s="73">
        <v>1.1400000000000001</v>
      </c>
      <c r="S42" s="73">
        <v>0</v>
      </c>
      <c r="T42" s="73">
        <v>0</v>
      </c>
      <c r="U42" s="84">
        <f>1.294/1.18</f>
        <v>1.0966101694915256</v>
      </c>
      <c r="V42" s="372">
        <v>1.14</v>
      </c>
      <c r="W42" s="84">
        <f>1.294/1.18</f>
        <v>1.0966101694915256</v>
      </c>
      <c r="X42" s="372">
        <v>1.14</v>
      </c>
      <c r="Y42" s="84">
        <v>1.1</v>
      </c>
      <c r="Z42" s="70">
        <v>1.14</v>
      </c>
      <c r="AA42" s="73">
        <v>0</v>
      </c>
      <c r="AB42" s="73">
        <v>0</v>
      </c>
      <c r="AC42" s="73">
        <v>0</v>
      </c>
      <c r="AD42" s="73">
        <v>0</v>
      </c>
      <c r="AE42" s="73">
        <v>0</v>
      </c>
      <c r="AF42" s="73">
        <v>0</v>
      </c>
      <c r="AG42" s="73">
        <v>0</v>
      </c>
      <c r="AH42" s="73">
        <v>0</v>
      </c>
      <c r="AI42" s="73">
        <v>1.1400000000000001</v>
      </c>
      <c r="AJ42" s="73">
        <v>1.1400000000000001</v>
      </c>
      <c r="AK42" s="73">
        <f>AI42</f>
        <v>1.1400000000000001</v>
      </c>
      <c r="AL42" s="73">
        <v>1.14</v>
      </c>
      <c r="AM42" s="68"/>
    </row>
    <row r="43" spans="1:39" s="41" customFormat="1" ht="31.5">
      <c r="A43" s="118" t="s">
        <v>301</v>
      </c>
      <c r="B43" s="39" t="s">
        <v>302</v>
      </c>
      <c r="C43" s="67" t="s">
        <v>93</v>
      </c>
      <c r="D43" s="116" t="s">
        <v>268</v>
      </c>
      <c r="E43" s="119" t="s">
        <v>270</v>
      </c>
      <c r="F43" s="88" t="s">
        <v>270</v>
      </c>
      <c r="G43" s="116" t="s">
        <v>94</v>
      </c>
      <c r="H43" s="84">
        <f>1.594/1.18</f>
        <v>1.3508474576271186</v>
      </c>
      <c r="I43" s="84">
        <f>H43</f>
        <v>1.3508474576271186</v>
      </c>
      <c r="J43" s="73">
        <v>0</v>
      </c>
      <c r="K43" s="393" t="s">
        <v>360</v>
      </c>
      <c r="L43" s="361">
        <v>0</v>
      </c>
      <c r="M43" s="393" t="s">
        <v>360</v>
      </c>
      <c r="N43" s="361">
        <v>0</v>
      </c>
      <c r="O43" s="361">
        <v>0</v>
      </c>
      <c r="P43" s="69" t="str">
        <f>K43</f>
        <v>1,4</v>
      </c>
      <c r="Q43" s="73">
        <v>0</v>
      </c>
      <c r="R43" s="73">
        <v>1.4</v>
      </c>
      <c r="S43" s="73">
        <v>0</v>
      </c>
      <c r="T43" s="73">
        <v>0</v>
      </c>
      <c r="U43" s="84">
        <f>1.594/1.18</f>
        <v>1.3508474576271186</v>
      </c>
      <c r="V43" s="393" t="s">
        <v>360</v>
      </c>
      <c r="W43" s="84">
        <f>1.594/1.18</f>
        <v>1.3508474576271186</v>
      </c>
      <c r="X43" s="393" t="s">
        <v>360</v>
      </c>
      <c r="Y43" s="84">
        <v>1.35</v>
      </c>
      <c r="Z43" s="70">
        <v>1.4</v>
      </c>
      <c r="AA43" s="73">
        <v>0</v>
      </c>
      <c r="AB43" s="73">
        <v>0</v>
      </c>
      <c r="AC43" s="73">
        <v>0</v>
      </c>
      <c r="AD43" s="73">
        <v>0</v>
      </c>
      <c r="AE43" s="73">
        <v>0</v>
      </c>
      <c r="AF43" s="73">
        <v>0</v>
      </c>
      <c r="AG43" s="73">
        <v>0</v>
      </c>
      <c r="AH43" s="73">
        <v>0</v>
      </c>
      <c r="AI43" s="73">
        <v>1.4</v>
      </c>
      <c r="AJ43" s="73">
        <v>1.4</v>
      </c>
      <c r="AK43" s="73">
        <f aca="true" t="shared" si="10" ref="AK43:AK50">AI43</f>
        <v>1.4</v>
      </c>
      <c r="AL43" s="73">
        <v>1.4</v>
      </c>
      <c r="AM43" s="68"/>
    </row>
    <row r="44" spans="1:39" s="41" customFormat="1" ht="31.5">
      <c r="A44" s="118" t="s">
        <v>304</v>
      </c>
      <c r="B44" s="39" t="s">
        <v>305</v>
      </c>
      <c r="C44" s="67" t="s">
        <v>93</v>
      </c>
      <c r="D44" s="116" t="s">
        <v>268</v>
      </c>
      <c r="E44" s="119" t="s">
        <v>270</v>
      </c>
      <c r="F44" s="88" t="s">
        <v>270</v>
      </c>
      <c r="G44" s="116" t="s">
        <v>94</v>
      </c>
      <c r="H44" s="84">
        <f>1.71/1.18</f>
        <v>1.4491525423728815</v>
      </c>
      <c r="I44" s="84">
        <f>H44</f>
        <v>1.4491525423728815</v>
      </c>
      <c r="J44" s="73">
        <v>0</v>
      </c>
      <c r="K44" s="372">
        <v>1.5</v>
      </c>
      <c r="L44" s="361">
        <v>0</v>
      </c>
      <c r="M44" s="372">
        <v>1.5</v>
      </c>
      <c r="N44" s="361">
        <v>0</v>
      </c>
      <c r="O44" s="361">
        <v>0</v>
      </c>
      <c r="P44" s="69">
        <f>K44</f>
        <v>1.5</v>
      </c>
      <c r="Q44" s="73">
        <v>0</v>
      </c>
      <c r="R44" s="73">
        <v>1.5</v>
      </c>
      <c r="S44" s="73">
        <v>0</v>
      </c>
      <c r="T44" s="73">
        <v>0</v>
      </c>
      <c r="U44" s="84">
        <f>1.71/1.18</f>
        <v>1.4491525423728815</v>
      </c>
      <c r="V44" s="372">
        <v>1.5</v>
      </c>
      <c r="W44" s="84">
        <f>1.71/1.18</f>
        <v>1.4491525423728815</v>
      </c>
      <c r="X44" s="372">
        <v>1.5</v>
      </c>
      <c r="Y44" s="84">
        <v>1.45</v>
      </c>
      <c r="Z44" s="70">
        <v>1.5</v>
      </c>
      <c r="AA44" s="73">
        <v>0</v>
      </c>
      <c r="AB44" s="73">
        <v>0</v>
      </c>
      <c r="AC44" s="73">
        <v>0</v>
      </c>
      <c r="AD44" s="73">
        <v>0</v>
      </c>
      <c r="AE44" s="73">
        <v>0</v>
      </c>
      <c r="AF44" s="73">
        <v>0</v>
      </c>
      <c r="AG44" s="73">
        <v>0</v>
      </c>
      <c r="AH44" s="73">
        <v>0</v>
      </c>
      <c r="AI44" s="73">
        <v>1.5</v>
      </c>
      <c r="AJ44" s="73">
        <v>1.5</v>
      </c>
      <c r="AK44" s="73">
        <f t="shared" si="10"/>
        <v>1.5</v>
      </c>
      <c r="AL44" s="73">
        <v>1.5</v>
      </c>
      <c r="AM44" s="68"/>
    </row>
    <row r="45" spans="1:39" s="41" customFormat="1" ht="31.5">
      <c r="A45" s="118" t="s">
        <v>306</v>
      </c>
      <c r="B45" s="39" t="s">
        <v>307</v>
      </c>
      <c r="C45" s="67" t="s">
        <v>93</v>
      </c>
      <c r="D45" s="116" t="s">
        <v>268</v>
      </c>
      <c r="E45" s="119" t="s">
        <v>270</v>
      </c>
      <c r="F45" s="88" t="s">
        <v>270</v>
      </c>
      <c r="G45" s="116" t="s">
        <v>94</v>
      </c>
      <c r="H45" s="84">
        <f>1.85/1.18</f>
        <v>1.5677966101694918</v>
      </c>
      <c r="I45" s="84">
        <f>H45</f>
        <v>1.5677966101694918</v>
      </c>
      <c r="J45" s="73">
        <v>0</v>
      </c>
      <c r="K45" s="372">
        <v>1.62</v>
      </c>
      <c r="L45" s="361">
        <v>0</v>
      </c>
      <c r="M45" s="372">
        <v>1.62</v>
      </c>
      <c r="N45" s="361">
        <v>0</v>
      </c>
      <c r="O45" s="361">
        <v>0</v>
      </c>
      <c r="P45" s="69">
        <f>K45</f>
        <v>1.62</v>
      </c>
      <c r="Q45" s="73">
        <v>0</v>
      </c>
      <c r="R45" s="73">
        <v>1.62</v>
      </c>
      <c r="S45" s="73">
        <v>0</v>
      </c>
      <c r="T45" s="73">
        <v>0</v>
      </c>
      <c r="U45" s="84">
        <f>1.85/1.18</f>
        <v>1.5677966101694918</v>
      </c>
      <c r="V45" s="372">
        <v>1.62</v>
      </c>
      <c r="W45" s="84">
        <f>1.85/1.18</f>
        <v>1.5677966101694918</v>
      </c>
      <c r="X45" s="372">
        <v>1.62</v>
      </c>
      <c r="Y45" s="84">
        <v>1.57</v>
      </c>
      <c r="Z45" s="70">
        <v>1.62</v>
      </c>
      <c r="AA45" s="73">
        <v>0</v>
      </c>
      <c r="AB45" s="73">
        <v>0</v>
      </c>
      <c r="AC45" s="73">
        <v>0</v>
      </c>
      <c r="AD45" s="73">
        <v>0</v>
      </c>
      <c r="AE45" s="73">
        <v>0</v>
      </c>
      <c r="AF45" s="73">
        <v>0</v>
      </c>
      <c r="AG45" s="73">
        <v>0</v>
      </c>
      <c r="AH45" s="73">
        <v>0</v>
      </c>
      <c r="AI45" s="73">
        <v>1.62</v>
      </c>
      <c r="AJ45" s="73">
        <v>1.62</v>
      </c>
      <c r="AK45" s="73">
        <f t="shared" si="10"/>
        <v>1.62</v>
      </c>
      <c r="AL45" s="73">
        <v>1.62</v>
      </c>
      <c r="AM45" s="68"/>
    </row>
    <row r="46" spans="1:39" s="41" customFormat="1" ht="63">
      <c r="A46" s="118" t="s">
        <v>308</v>
      </c>
      <c r="B46" s="39" t="s">
        <v>175</v>
      </c>
      <c r="C46" s="67" t="s">
        <v>93</v>
      </c>
      <c r="D46" s="116" t="s">
        <v>268</v>
      </c>
      <c r="E46" s="119" t="s">
        <v>270</v>
      </c>
      <c r="F46" s="88" t="s">
        <v>270</v>
      </c>
      <c r="G46" s="116" t="s">
        <v>94</v>
      </c>
      <c r="H46" s="84">
        <f>3.583/1.18</f>
        <v>3.036440677966102</v>
      </c>
      <c r="I46" s="84">
        <v>0</v>
      </c>
      <c r="J46" s="73">
        <v>0</v>
      </c>
      <c r="K46" s="393" t="s">
        <v>361</v>
      </c>
      <c r="L46" s="361">
        <v>0</v>
      </c>
      <c r="M46" s="393" t="s">
        <v>361</v>
      </c>
      <c r="N46" s="361">
        <v>0</v>
      </c>
      <c r="O46" s="361">
        <v>0</v>
      </c>
      <c r="P46" s="69">
        <v>0</v>
      </c>
      <c r="Q46" s="73">
        <v>0</v>
      </c>
      <c r="R46" s="73">
        <v>0</v>
      </c>
      <c r="S46" s="73">
        <v>0</v>
      </c>
      <c r="T46" s="73">
        <v>0</v>
      </c>
      <c r="U46" s="84">
        <f>3.583/1.18</f>
        <v>3.036440677966102</v>
      </c>
      <c r="V46" s="393" t="s">
        <v>361</v>
      </c>
      <c r="W46" s="84">
        <f>3.583/1.18</f>
        <v>3.036440677966102</v>
      </c>
      <c r="X46" s="393" t="s">
        <v>361</v>
      </c>
      <c r="Y46" s="84">
        <v>0</v>
      </c>
      <c r="Z46" s="70">
        <v>0</v>
      </c>
      <c r="AA46" s="73">
        <v>0</v>
      </c>
      <c r="AB46" s="73">
        <v>0</v>
      </c>
      <c r="AC46" s="73">
        <v>0</v>
      </c>
      <c r="AD46" s="73">
        <v>0</v>
      </c>
      <c r="AE46" s="73">
        <v>0</v>
      </c>
      <c r="AF46" s="73">
        <v>0</v>
      </c>
      <c r="AG46" s="73">
        <v>0</v>
      </c>
      <c r="AH46" s="73">
        <v>0</v>
      </c>
      <c r="AI46" s="73">
        <v>3.16</v>
      </c>
      <c r="AJ46" s="73">
        <f>I46</f>
        <v>0</v>
      </c>
      <c r="AK46" s="73">
        <f t="shared" si="10"/>
        <v>3.16</v>
      </c>
      <c r="AL46" s="73">
        <f t="shared" si="9"/>
        <v>0</v>
      </c>
      <c r="AM46" s="68" t="s">
        <v>273</v>
      </c>
    </row>
    <row r="47" spans="1:39" s="41" customFormat="1" ht="63">
      <c r="A47" s="118" t="s">
        <v>310</v>
      </c>
      <c r="B47" s="39" t="s">
        <v>176</v>
      </c>
      <c r="C47" s="67" t="s">
        <v>93</v>
      </c>
      <c r="D47" s="116" t="s">
        <v>268</v>
      </c>
      <c r="E47" s="119" t="s">
        <v>270</v>
      </c>
      <c r="F47" s="88" t="s">
        <v>270</v>
      </c>
      <c r="G47" s="116" t="s">
        <v>94</v>
      </c>
      <c r="H47" s="84">
        <f>0.69/1.18</f>
        <v>0.5847457627118645</v>
      </c>
      <c r="I47" s="84">
        <v>0</v>
      </c>
      <c r="J47" s="73">
        <v>0</v>
      </c>
      <c r="K47" s="393" t="s">
        <v>995</v>
      </c>
      <c r="L47" s="361">
        <v>0</v>
      </c>
      <c r="M47" s="393" t="s">
        <v>995</v>
      </c>
      <c r="N47" s="361">
        <v>0</v>
      </c>
      <c r="O47" s="361">
        <v>0</v>
      </c>
      <c r="P47" s="69">
        <v>0</v>
      </c>
      <c r="Q47" s="73">
        <v>0</v>
      </c>
      <c r="R47" s="73">
        <v>0</v>
      </c>
      <c r="S47" s="73">
        <v>0</v>
      </c>
      <c r="T47" s="73">
        <v>0</v>
      </c>
      <c r="U47" s="84">
        <f>0.69/1.18</f>
        <v>0.5847457627118645</v>
      </c>
      <c r="V47" s="393" t="s">
        <v>995</v>
      </c>
      <c r="W47" s="84">
        <f>0.69/1.18</f>
        <v>0.5847457627118645</v>
      </c>
      <c r="X47" s="393" t="s">
        <v>995</v>
      </c>
      <c r="Y47" s="84">
        <v>0</v>
      </c>
      <c r="Z47" s="70">
        <v>0</v>
      </c>
      <c r="AA47" s="73">
        <v>0</v>
      </c>
      <c r="AB47" s="73">
        <v>0</v>
      </c>
      <c r="AC47" s="73">
        <v>0</v>
      </c>
      <c r="AD47" s="73">
        <v>0</v>
      </c>
      <c r="AE47" s="73">
        <v>0</v>
      </c>
      <c r="AF47" s="73">
        <v>0</v>
      </c>
      <c r="AG47" s="73">
        <v>0</v>
      </c>
      <c r="AH47" s="73">
        <v>0</v>
      </c>
      <c r="AI47" s="73">
        <v>0.6</v>
      </c>
      <c r="AJ47" s="73">
        <f>I47</f>
        <v>0</v>
      </c>
      <c r="AK47" s="73">
        <f t="shared" si="10"/>
        <v>0.6</v>
      </c>
      <c r="AL47" s="73">
        <f t="shared" si="9"/>
        <v>0</v>
      </c>
      <c r="AM47" s="68" t="s">
        <v>273</v>
      </c>
    </row>
    <row r="48" spans="1:39" s="41" customFormat="1" ht="47.25">
      <c r="A48" s="118" t="s">
        <v>312</v>
      </c>
      <c r="B48" s="39" t="s">
        <v>178</v>
      </c>
      <c r="C48" s="67" t="s">
        <v>93</v>
      </c>
      <c r="D48" s="116" t="s">
        <v>268</v>
      </c>
      <c r="E48" s="119" t="s">
        <v>270</v>
      </c>
      <c r="F48" s="88" t="s">
        <v>270</v>
      </c>
      <c r="G48" s="116" t="s">
        <v>94</v>
      </c>
      <c r="H48" s="84">
        <f>0.613/1.18</f>
        <v>0.5194915254237288</v>
      </c>
      <c r="I48" s="84">
        <v>0</v>
      </c>
      <c r="J48" s="73">
        <v>0</v>
      </c>
      <c r="K48" s="393" t="s">
        <v>996</v>
      </c>
      <c r="L48" s="361">
        <v>0</v>
      </c>
      <c r="M48" s="393" t="s">
        <v>996</v>
      </c>
      <c r="N48" s="361">
        <v>0</v>
      </c>
      <c r="O48" s="361">
        <v>0</v>
      </c>
      <c r="P48" s="69">
        <v>0</v>
      </c>
      <c r="Q48" s="73">
        <v>0</v>
      </c>
      <c r="R48" s="73">
        <v>0</v>
      </c>
      <c r="S48" s="73">
        <v>0</v>
      </c>
      <c r="T48" s="73">
        <v>0</v>
      </c>
      <c r="U48" s="84">
        <f>0.613/1.18</f>
        <v>0.5194915254237288</v>
      </c>
      <c r="V48" s="393" t="s">
        <v>996</v>
      </c>
      <c r="W48" s="84">
        <f>0.613/1.18</f>
        <v>0.5194915254237288</v>
      </c>
      <c r="X48" s="393" t="s">
        <v>996</v>
      </c>
      <c r="Y48" s="84">
        <v>0</v>
      </c>
      <c r="Z48" s="70">
        <v>0</v>
      </c>
      <c r="AA48" s="73">
        <v>0</v>
      </c>
      <c r="AB48" s="73">
        <v>0</v>
      </c>
      <c r="AC48" s="73">
        <v>0</v>
      </c>
      <c r="AD48" s="73">
        <v>0</v>
      </c>
      <c r="AE48" s="73">
        <v>0</v>
      </c>
      <c r="AF48" s="73">
        <v>0</v>
      </c>
      <c r="AG48" s="73">
        <v>0</v>
      </c>
      <c r="AH48" s="73">
        <v>0</v>
      </c>
      <c r="AI48" s="73">
        <v>0.54</v>
      </c>
      <c r="AJ48" s="73">
        <f>I48</f>
        <v>0</v>
      </c>
      <c r="AK48" s="73">
        <f t="shared" si="10"/>
        <v>0.54</v>
      </c>
      <c r="AL48" s="73">
        <f t="shared" si="9"/>
        <v>0</v>
      </c>
      <c r="AM48" s="68" t="s">
        <v>273</v>
      </c>
    </row>
    <row r="49" spans="1:39" s="41" customFormat="1" ht="63">
      <c r="A49" s="118" t="s">
        <v>314</v>
      </c>
      <c r="B49" s="39" t="s">
        <v>180</v>
      </c>
      <c r="C49" s="67" t="s">
        <v>93</v>
      </c>
      <c r="D49" s="116" t="s">
        <v>268</v>
      </c>
      <c r="E49" s="119" t="s">
        <v>270</v>
      </c>
      <c r="F49" s="88" t="s">
        <v>270</v>
      </c>
      <c r="G49" s="116" t="s">
        <v>94</v>
      </c>
      <c r="H49" s="120">
        <f>1.508/1.18</f>
        <v>1.2779661016949153</v>
      </c>
      <c r="I49" s="84">
        <v>0</v>
      </c>
      <c r="J49" s="73">
        <v>0</v>
      </c>
      <c r="K49" s="394">
        <v>1.33</v>
      </c>
      <c r="L49" s="361">
        <v>0</v>
      </c>
      <c r="M49" s="394">
        <v>1.33</v>
      </c>
      <c r="N49" s="361">
        <v>0</v>
      </c>
      <c r="O49" s="361">
        <v>0</v>
      </c>
      <c r="P49" s="69">
        <v>0</v>
      </c>
      <c r="Q49" s="73">
        <v>0</v>
      </c>
      <c r="R49" s="73">
        <v>0</v>
      </c>
      <c r="S49" s="73">
        <v>0</v>
      </c>
      <c r="T49" s="73">
        <v>0</v>
      </c>
      <c r="U49" s="120">
        <f>1.508/1.18</f>
        <v>1.2779661016949153</v>
      </c>
      <c r="V49" s="394">
        <v>1.33</v>
      </c>
      <c r="W49" s="120">
        <f>1.508/1.18</f>
        <v>1.2779661016949153</v>
      </c>
      <c r="X49" s="394">
        <v>1.33</v>
      </c>
      <c r="Y49" s="84">
        <v>0</v>
      </c>
      <c r="Z49" s="70">
        <v>0</v>
      </c>
      <c r="AA49" s="73">
        <v>0</v>
      </c>
      <c r="AB49" s="73">
        <v>0</v>
      </c>
      <c r="AC49" s="73">
        <v>0</v>
      </c>
      <c r="AD49" s="73">
        <v>0</v>
      </c>
      <c r="AE49" s="73">
        <v>0</v>
      </c>
      <c r="AF49" s="73">
        <v>0</v>
      </c>
      <c r="AG49" s="73">
        <v>0</v>
      </c>
      <c r="AH49" s="73">
        <v>0</v>
      </c>
      <c r="AI49" s="73">
        <v>1.33</v>
      </c>
      <c r="AJ49" s="73">
        <f>I49</f>
        <v>0</v>
      </c>
      <c r="AK49" s="73">
        <f t="shared" si="10"/>
        <v>1.33</v>
      </c>
      <c r="AL49" s="73">
        <f t="shared" si="9"/>
        <v>0</v>
      </c>
      <c r="AM49" s="68" t="s">
        <v>273</v>
      </c>
    </row>
    <row r="50" spans="1:39" s="41" customFormat="1" ht="31.5">
      <c r="A50" s="118" t="s">
        <v>315</v>
      </c>
      <c r="B50" s="39" t="s">
        <v>182</v>
      </c>
      <c r="C50" s="67" t="s">
        <v>93</v>
      </c>
      <c r="D50" s="116" t="s">
        <v>268</v>
      </c>
      <c r="E50" s="119" t="s">
        <v>270</v>
      </c>
      <c r="F50" s="88" t="s">
        <v>270</v>
      </c>
      <c r="G50" s="116" t="s">
        <v>94</v>
      </c>
      <c r="H50" s="84">
        <f>0.747/1.18</f>
        <v>0.6330508474576272</v>
      </c>
      <c r="I50" s="84">
        <v>0</v>
      </c>
      <c r="J50" s="73">
        <v>0</v>
      </c>
      <c r="K50" s="372">
        <v>0.66</v>
      </c>
      <c r="L50" s="361">
        <v>0</v>
      </c>
      <c r="M50" s="372">
        <v>0.66</v>
      </c>
      <c r="N50" s="361">
        <v>0</v>
      </c>
      <c r="O50" s="361">
        <v>0</v>
      </c>
      <c r="P50" s="69">
        <v>0</v>
      </c>
      <c r="Q50" s="73">
        <v>0</v>
      </c>
      <c r="R50" s="73">
        <v>0</v>
      </c>
      <c r="S50" s="73">
        <v>0</v>
      </c>
      <c r="T50" s="73">
        <v>0</v>
      </c>
      <c r="U50" s="84">
        <f>0.747/1.18</f>
        <v>0.6330508474576272</v>
      </c>
      <c r="V50" s="372">
        <v>0.66</v>
      </c>
      <c r="W50" s="84">
        <f>0.747/1.18</f>
        <v>0.6330508474576272</v>
      </c>
      <c r="X50" s="372">
        <v>0.66</v>
      </c>
      <c r="Y50" s="84">
        <v>0</v>
      </c>
      <c r="Z50" s="70">
        <v>0</v>
      </c>
      <c r="AA50" s="73">
        <v>0</v>
      </c>
      <c r="AB50" s="73">
        <v>0</v>
      </c>
      <c r="AC50" s="73">
        <v>0</v>
      </c>
      <c r="AD50" s="73">
        <v>0</v>
      </c>
      <c r="AE50" s="73">
        <v>0</v>
      </c>
      <c r="AF50" s="73">
        <v>0</v>
      </c>
      <c r="AG50" s="73">
        <v>0</v>
      </c>
      <c r="AH50" s="73">
        <v>0</v>
      </c>
      <c r="AI50" s="73">
        <v>0.66</v>
      </c>
      <c r="AJ50" s="73">
        <f>I50</f>
        <v>0</v>
      </c>
      <c r="AK50" s="73">
        <f t="shared" si="10"/>
        <v>0.66</v>
      </c>
      <c r="AL50" s="73">
        <f t="shared" si="9"/>
        <v>0</v>
      </c>
      <c r="AM50" s="68" t="s">
        <v>362</v>
      </c>
    </row>
    <row r="51" spans="1:39" s="41" customFormat="1" ht="47.25">
      <c r="A51" s="29" t="s">
        <v>114</v>
      </c>
      <c r="B51" s="28" t="s">
        <v>115</v>
      </c>
      <c r="C51" s="67" t="s">
        <v>93</v>
      </c>
      <c r="D51" s="116" t="s">
        <v>268</v>
      </c>
      <c r="E51" s="116" t="s">
        <v>269</v>
      </c>
      <c r="F51" s="116" t="s">
        <v>269</v>
      </c>
      <c r="G51" s="116" t="s">
        <v>94</v>
      </c>
      <c r="H51" s="70">
        <f>SUM(H52:H57)</f>
        <v>8.677118644067797</v>
      </c>
      <c r="I51" s="121">
        <f>I52+I53+I54+I55+I56+I57</f>
        <v>9.75813559322034</v>
      </c>
      <c r="J51" s="73">
        <v>0</v>
      </c>
      <c r="K51" s="360">
        <f>SUM(K52:K57)</f>
        <v>9.048</v>
      </c>
      <c r="L51" s="361">
        <v>0</v>
      </c>
      <c r="M51" s="360">
        <f>SUM(M52:M57)</f>
        <v>9.048</v>
      </c>
      <c r="N51" s="361">
        <v>0</v>
      </c>
      <c r="O51" s="361">
        <v>0</v>
      </c>
      <c r="P51" s="69">
        <f>SUM(P52:P57)</f>
        <v>10.198</v>
      </c>
      <c r="Q51" s="73">
        <v>0</v>
      </c>
      <c r="R51" s="73">
        <f>SUBTOTAL(9,R52:R57)</f>
        <v>10.198</v>
      </c>
      <c r="S51" s="73">
        <v>0</v>
      </c>
      <c r="T51" s="73">
        <v>0</v>
      </c>
      <c r="U51" s="70">
        <f>SUM(U52:U57)</f>
        <v>8.677118644067797</v>
      </c>
      <c r="V51" s="360">
        <f>SUM(V52:V57)</f>
        <v>9.048</v>
      </c>
      <c r="W51" s="70">
        <f>SUM(W52:W57)</f>
        <v>5.406779661016949</v>
      </c>
      <c r="X51" s="360">
        <f>SUM(X52:X57)</f>
        <v>5.619999999999999</v>
      </c>
      <c r="Y51" s="121">
        <f>Y52+Y53+Y54+Y55+Y56+Y57</f>
        <v>6.487796610169491</v>
      </c>
      <c r="Z51" s="70">
        <f>SUM(Z52:Z57)</f>
        <v>6.770000000000001</v>
      </c>
      <c r="AA51" s="73">
        <v>0</v>
      </c>
      <c r="AB51" s="73">
        <v>0</v>
      </c>
      <c r="AC51" s="73">
        <f>AC54</f>
        <v>1.41</v>
      </c>
      <c r="AD51" s="73">
        <v>1.84</v>
      </c>
      <c r="AE51" s="73">
        <f>AE55+AE56</f>
        <v>3.27</v>
      </c>
      <c r="AF51" s="73">
        <f>AF55+AF56</f>
        <v>3.7</v>
      </c>
      <c r="AG51" s="73">
        <f>AG57</f>
        <v>0.94</v>
      </c>
      <c r="AH51" s="73">
        <f>AH57</f>
        <v>1.23</v>
      </c>
      <c r="AI51" s="73">
        <v>0</v>
      </c>
      <c r="AJ51" s="73">
        <v>0</v>
      </c>
      <c r="AK51" s="73">
        <f>AC51+AE51+AG51</f>
        <v>5.619999999999999</v>
      </c>
      <c r="AL51" s="73">
        <f>AD51+AF51+AH51</f>
        <v>6.77</v>
      </c>
      <c r="AM51" s="68" t="s">
        <v>316</v>
      </c>
    </row>
    <row r="52" spans="1:39" ht="47.25">
      <c r="A52" s="30" t="s">
        <v>116</v>
      </c>
      <c r="B52" s="31" t="s">
        <v>117</v>
      </c>
      <c r="C52" s="63" t="s">
        <v>93</v>
      </c>
      <c r="D52" s="117" t="s">
        <v>268</v>
      </c>
      <c r="E52" s="117" t="s">
        <v>269</v>
      </c>
      <c r="F52" s="83" t="s">
        <v>269</v>
      </c>
      <c r="G52" s="83" t="s">
        <v>269</v>
      </c>
      <c r="H52" s="122">
        <f>2.257/1.18</f>
        <v>1.9127118644067798</v>
      </c>
      <c r="I52" s="122">
        <f>H52</f>
        <v>1.9127118644067798</v>
      </c>
      <c r="J52" s="76">
        <v>0</v>
      </c>
      <c r="K52" s="363">
        <v>2.008</v>
      </c>
      <c r="L52" s="361">
        <v>0</v>
      </c>
      <c r="M52" s="363">
        <v>2.008</v>
      </c>
      <c r="N52" s="361">
        <v>0</v>
      </c>
      <c r="O52" s="361">
        <v>0</v>
      </c>
      <c r="P52" s="69">
        <f>K52</f>
        <v>2.008</v>
      </c>
      <c r="Q52" s="75">
        <v>0</v>
      </c>
      <c r="R52" s="69">
        <f>M52</f>
        <v>2.008</v>
      </c>
      <c r="S52" s="75">
        <v>0</v>
      </c>
      <c r="T52" s="75">
        <v>0</v>
      </c>
      <c r="U52" s="122">
        <f>2.257/1.18</f>
        <v>1.9127118644067798</v>
      </c>
      <c r="V52" s="363">
        <v>2.008</v>
      </c>
      <c r="W52" s="122">
        <v>0</v>
      </c>
      <c r="X52" s="363">
        <v>0</v>
      </c>
      <c r="Y52" s="122">
        <f>X52</f>
        <v>0</v>
      </c>
      <c r="Z52" s="69">
        <v>0</v>
      </c>
      <c r="AA52" s="75">
        <v>0</v>
      </c>
      <c r="AB52" s="75">
        <v>0</v>
      </c>
      <c r="AC52" s="75">
        <v>0</v>
      </c>
      <c r="AD52" s="75">
        <v>0</v>
      </c>
      <c r="AE52" s="75">
        <v>0</v>
      </c>
      <c r="AF52" s="75">
        <v>0</v>
      </c>
      <c r="AG52" s="75">
        <v>0</v>
      </c>
      <c r="AH52" s="75">
        <v>0</v>
      </c>
      <c r="AI52" s="73">
        <v>0</v>
      </c>
      <c r="AJ52" s="73">
        <v>0</v>
      </c>
      <c r="AK52" s="75">
        <v>0</v>
      </c>
      <c r="AL52" s="75">
        <v>0</v>
      </c>
      <c r="AM52" s="68" t="s">
        <v>316</v>
      </c>
    </row>
    <row r="53" spans="1:39" ht="31.5">
      <c r="A53" s="30" t="s">
        <v>118</v>
      </c>
      <c r="B53" s="31" t="s">
        <v>317</v>
      </c>
      <c r="C53" s="63" t="s">
        <v>93</v>
      </c>
      <c r="D53" s="117" t="s">
        <v>268</v>
      </c>
      <c r="E53" s="117" t="s">
        <v>269</v>
      </c>
      <c r="F53" s="83" t="s">
        <v>269</v>
      </c>
      <c r="G53" s="83" t="s">
        <v>269</v>
      </c>
      <c r="H53" s="122">
        <f>1.602/1.18</f>
        <v>1.3576271186440678</v>
      </c>
      <c r="I53" s="122">
        <f>H53</f>
        <v>1.3576271186440678</v>
      </c>
      <c r="J53" s="76">
        <v>0</v>
      </c>
      <c r="K53" s="363">
        <v>1.42</v>
      </c>
      <c r="L53" s="361">
        <v>0</v>
      </c>
      <c r="M53" s="363">
        <v>1.42</v>
      </c>
      <c r="N53" s="361">
        <v>0</v>
      </c>
      <c r="O53" s="361">
        <v>0</v>
      </c>
      <c r="P53" s="69">
        <f>K53</f>
        <v>1.42</v>
      </c>
      <c r="Q53" s="75">
        <v>0</v>
      </c>
      <c r="R53" s="69">
        <f>M53</f>
        <v>1.42</v>
      </c>
      <c r="S53" s="75">
        <v>0</v>
      </c>
      <c r="T53" s="75">
        <v>0</v>
      </c>
      <c r="U53" s="122">
        <f>1.602/1.18</f>
        <v>1.3576271186440678</v>
      </c>
      <c r="V53" s="363">
        <v>1.42</v>
      </c>
      <c r="W53" s="122">
        <v>0</v>
      </c>
      <c r="X53" s="363">
        <v>0</v>
      </c>
      <c r="Y53" s="122">
        <f>X53</f>
        <v>0</v>
      </c>
      <c r="Z53" s="69">
        <v>0</v>
      </c>
      <c r="AA53" s="75">
        <v>0</v>
      </c>
      <c r="AB53" s="75">
        <v>0</v>
      </c>
      <c r="AC53" s="75">
        <v>0</v>
      </c>
      <c r="AD53" s="75">
        <v>0</v>
      </c>
      <c r="AE53" s="75">
        <v>0</v>
      </c>
      <c r="AF53" s="75">
        <v>0</v>
      </c>
      <c r="AG53" s="75">
        <v>0</v>
      </c>
      <c r="AH53" s="75">
        <v>0</v>
      </c>
      <c r="AI53" s="73">
        <v>0</v>
      </c>
      <c r="AJ53" s="73">
        <v>0</v>
      </c>
      <c r="AK53" s="75">
        <v>0</v>
      </c>
      <c r="AL53" s="75">
        <v>0</v>
      </c>
      <c r="AM53" s="68" t="s">
        <v>316</v>
      </c>
    </row>
    <row r="54" spans="1:39" s="40" customFormat="1" ht="31.5">
      <c r="A54" s="34" t="s">
        <v>118</v>
      </c>
      <c r="B54" s="35" t="s">
        <v>317</v>
      </c>
      <c r="C54" s="63" t="s">
        <v>93</v>
      </c>
      <c r="D54" s="115" t="s">
        <v>268</v>
      </c>
      <c r="E54" s="115" t="s">
        <v>276</v>
      </c>
      <c r="F54" s="87" t="s">
        <v>276</v>
      </c>
      <c r="G54" s="87" t="s">
        <v>276</v>
      </c>
      <c r="H54" s="123">
        <f>1.602/1.18</f>
        <v>1.3576271186440678</v>
      </c>
      <c r="I54" s="123">
        <f>2.079/1.18</f>
        <v>1.7618644067796612</v>
      </c>
      <c r="J54" s="75">
        <v>0</v>
      </c>
      <c r="K54" s="238">
        <v>1.41</v>
      </c>
      <c r="L54" s="75">
        <v>0</v>
      </c>
      <c r="M54" s="238">
        <v>1.41</v>
      </c>
      <c r="N54" s="75">
        <v>0</v>
      </c>
      <c r="O54" s="75">
        <v>0</v>
      </c>
      <c r="P54" s="69">
        <v>1.84</v>
      </c>
      <c r="Q54" s="75">
        <v>0</v>
      </c>
      <c r="R54" s="69">
        <v>1.84</v>
      </c>
      <c r="S54" s="75">
        <v>0</v>
      </c>
      <c r="T54" s="75">
        <v>0</v>
      </c>
      <c r="U54" s="123">
        <f>1.602/1.18</f>
        <v>1.3576271186440678</v>
      </c>
      <c r="V54" s="238">
        <v>1.41</v>
      </c>
      <c r="W54" s="123">
        <f>1.602/1.18</f>
        <v>1.3576271186440678</v>
      </c>
      <c r="X54" s="238">
        <v>1.41</v>
      </c>
      <c r="Y54" s="123">
        <f>2.079/1.18</f>
        <v>1.7618644067796612</v>
      </c>
      <c r="Z54" s="69">
        <v>1.84</v>
      </c>
      <c r="AA54" s="75">
        <v>0</v>
      </c>
      <c r="AB54" s="75">
        <v>0</v>
      </c>
      <c r="AC54" s="75">
        <v>1.41</v>
      </c>
      <c r="AD54" s="75">
        <v>1.84</v>
      </c>
      <c r="AE54" s="75">
        <v>0</v>
      </c>
      <c r="AF54" s="75">
        <v>0</v>
      </c>
      <c r="AG54" s="75">
        <v>0</v>
      </c>
      <c r="AH54" s="75">
        <v>0</v>
      </c>
      <c r="AI54" s="73">
        <v>0</v>
      </c>
      <c r="AJ54" s="73">
        <v>0</v>
      </c>
      <c r="AK54" s="75">
        <f>AC54</f>
        <v>1.41</v>
      </c>
      <c r="AL54" s="75">
        <f>AD54</f>
        <v>1.84</v>
      </c>
      <c r="AM54" s="68" t="s">
        <v>316</v>
      </c>
    </row>
    <row r="55" spans="1:39" s="40" customFormat="1" ht="47.25">
      <c r="A55" s="34" t="s">
        <v>318</v>
      </c>
      <c r="B55" s="35" t="s">
        <v>319</v>
      </c>
      <c r="C55" s="63" t="s">
        <v>93</v>
      </c>
      <c r="D55" s="115" t="s">
        <v>268</v>
      </c>
      <c r="E55" s="115" t="s">
        <v>283</v>
      </c>
      <c r="F55" s="87" t="s">
        <v>283</v>
      </c>
      <c r="G55" s="87" t="s">
        <v>283</v>
      </c>
      <c r="H55" s="123">
        <f>2.642/1.18</f>
        <v>2.2389830508474575</v>
      </c>
      <c r="I55" s="123">
        <v>2.37</v>
      </c>
      <c r="J55" s="75">
        <v>0</v>
      </c>
      <c r="K55" s="372">
        <v>2.33</v>
      </c>
      <c r="L55" s="361">
        <v>0</v>
      </c>
      <c r="M55" s="372">
        <v>2.33</v>
      </c>
      <c r="N55" s="361">
        <v>0</v>
      </c>
      <c r="O55" s="361">
        <v>0</v>
      </c>
      <c r="P55" s="69">
        <v>2.47</v>
      </c>
      <c r="Q55" s="75">
        <v>0</v>
      </c>
      <c r="R55" s="69">
        <v>2.47</v>
      </c>
      <c r="S55" s="75">
        <v>0</v>
      </c>
      <c r="T55" s="75">
        <v>0</v>
      </c>
      <c r="U55" s="123">
        <f>2.642/1.18</f>
        <v>2.2389830508474575</v>
      </c>
      <c r="V55" s="372">
        <v>2.33</v>
      </c>
      <c r="W55" s="123">
        <f>2.642/1.18</f>
        <v>2.2389830508474575</v>
      </c>
      <c r="X55" s="372">
        <v>2.33</v>
      </c>
      <c r="Y55" s="123">
        <v>2.37</v>
      </c>
      <c r="Z55" s="69">
        <v>2.47</v>
      </c>
      <c r="AA55" s="75">
        <v>0</v>
      </c>
      <c r="AB55" s="75">
        <v>0</v>
      </c>
      <c r="AC55" s="75">
        <v>0</v>
      </c>
      <c r="AD55" s="75">
        <v>0</v>
      </c>
      <c r="AE55" s="75">
        <v>2.33</v>
      </c>
      <c r="AF55" s="75">
        <v>2.47</v>
      </c>
      <c r="AG55" s="75">
        <v>0</v>
      </c>
      <c r="AH55" s="75">
        <v>0</v>
      </c>
      <c r="AI55" s="73">
        <v>0</v>
      </c>
      <c r="AJ55" s="73">
        <v>0</v>
      </c>
      <c r="AK55" s="75">
        <f>AE55</f>
        <v>2.33</v>
      </c>
      <c r="AL55" s="75">
        <f>AF55</f>
        <v>2.47</v>
      </c>
      <c r="AM55" s="68" t="s">
        <v>316</v>
      </c>
    </row>
    <row r="56" spans="1:39" s="40" customFormat="1" ht="31.5">
      <c r="A56" s="34" t="s">
        <v>320</v>
      </c>
      <c r="B56" s="35" t="s">
        <v>321</v>
      </c>
      <c r="C56" s="63" t="s">
        <v>93</v>
      </c>
      <c r="D56" s="115" t="s">
        <v>268</v>
      </c>
      <c r="E56" s="115" t="s">
        <v>283</v>
      </c>
      <c r="F56" s="87" t="s">
        <v>283</v>
      </c>
      <c r="G56" s="87" t="s">
        <v>283</v>
      </c>
      <c r="H56" s="123">
        <f>1.068/1.18</f>
        <v>0.9050847457627119</v>
      </c>
      <c r="I56" s="123">
        <f>1.39/1.18</f>
        <v>1.1779661016949154</v>
      </c>
      <c r="J56" s="75">
        <v>0</v>
      </c>
      <c r="K56" s="372">
        <v>0.94</v>
      </c>
      <c r="L56" s="361">
        <v>0</v>
      </c>
      <c r="M56" s="372">
        <v>0.94</v>
      </c>
      <c r="N56" s="361">
        <v>0</v>
      </c>
      <c r="O56" s="361">
        <v>0</v>
      </c>
      <c r="P56" s="69">
        <v>1.23</v>
      </c>
      <c r="Q56" s="75">
        <v>0</v>
      </c>
      <c r="R56" s="69">
        <v>1.23</v>
      </c>
      <c r="S56" s="75">
        <v>0</v>
      </c>
      <c r="T56" s="75">
        <v>0</v>
      </c>
      <c r="U56" s="123">
        <f>1.068/1.18</f>
        <v>0.9050847457627119</v>
      </c>
      <c r="V56" s="372">
        <v>0.94</v>
      </c>
      <c r="W56" s="123">
        <f>1.068/1.18</f>
        <v>0.9050847457627119</v>
      </c>
      <c r="X56" s="372">
        <v>0.94</v>
      </c>
      <c r="Y56" s="123">
        <f>1.39/1.18</f>
        <v>1.1779661016949154</v>
      </c>
      <c r="Z56" s="69">
        <v>1.23</v>
      </c>
      <c r="AA56" s="75">
        <v>0</v>
      </c>
      <c r="AB56" s="75">
        <v>0</v>
      </c>
      <c r="AC56" s="75">
        <v>0</v>
      </c>
      <c r="AD56" s="75">
        <v>0</v>
      </c>
      <c r="AE56" s="75">
        <v>0.94</v>
      </c>
      <c r="AF56" s="75">
        <v>1.23</v>
      </c>
      <c r="AG56" s="75">
        <v>0</v>
      </c>
      <c r="AH56" s="75">
        <v>0</v>
      </c>
      <c r="AI56" s="73">
        <v>0</v>
      </c>
      <c r="AJ56" s="73">
        <v>0</v>
      </c>
      <c r="AK56" s="75">
        <f>AE56</f>
        <v>0.94</v>
      </c>
      <c r="AL56" s="75">
        <f>AF56</f>
        <v>1.23</v>
      </c>
      <c r="AM56" s="68" t="s">
        <v>316</v>
      </c>
    </row>
    <row r="57" spans="1:39" s="40" customFormat="1" ht="31.5">
      <c r="A57" s="34" t="s">
        <v>322</v>
      </c>
      <c r="B57" s="35" t="s">
        <v>321</v>
      </c>
      <c r="C57" s="63" t="s">
        <v>93</v>
      </c>
      <c r="D57" s="115" t="s">
        <v>268</v>
      </c>
      <c r="E57" s="115" t="s">
        <v>272</v>
      </c>
      <c r="F57" s="87" t="s">
        <v>272</v>
      </c>
      <c r="G57" s="87" t="s">
        <v>272</v>
      </c>
      <c r="H57" s="123">
        <f>1.068/1.18</f>
        <v>0.9050847457627119</v>
      </c>
      <c r="I57" s="123">
        <f>1.39/1.18</f>
        <v>1.1779661016949154</v>
      </c>
      <c r="J57" s="75">
        <v>0</v>
      </c>
      <c r="K57" s="372">
        <v>0.94</v>
      </c>
      <c r="L57" s="361">
        <v>0</v>
      </c>
      <c r="M57" s="372">
        <v>0.94</v>
      </c>
      <c r="N57" s="361">
        <v>0</v>
      </c>
      <c r="O57" s="361">
        <v>0</v>
      </c>
      <c r="P57" s="69">
        <v>1.23</v>
      </c>
      <c r="Q57" s="75">
        <v>0</v>
      </c>
      <c r="R57" s="69">
        <v>1.23</v>
      </c>
      <c r="S57" s="75">
        <v>0</v>
      </c>
      <c r="T57" s="75">
        <v>0</v>
      </c>
      <c r="U57" s="123">
        <f>1.068/1.18</f>
        <v>0.9050847457627119</v>
      </c>
      <c r="V57" s="372">
        <v>0.94</v>
      </c>
      <c r="W57" s="123">
        <f>1.068/1.18</f>
        <v>0.9050847457627119</v>
      </c>
      <c r="X57" s="372">
        <v>0.94</v>
      </c>
      <c r="Y57" s="123">
        <f>1.39/1.18</f>
        <v>1.1779661016949154</v>
      </c>
      <c r="Z57" s="69">
        <v>1.23</v>
      </c>
      <c r="AA57" s="75">
        <v>0</v>
      </c>
      <c r="AB57" s="75">
        <v>0</v>
      </c>
      <c r="AC57" s="75">
        <v>0</v>
      </c>
      <c r="AD57" s="75">
        <v>0</v>
      </c>
      <c r="AE57" s="75">
        <v>0</v>
      </c>
      <c r="AF57" s="75">
        <v>0</v>
      </c>
      <c r="AG57" s="75">
        <v>0.94</v>
      </c>
      <c r="AH57" s="75">
        <v>1.23</v>
      </c>
      <c r="AI57" s="73">
        <v>0</v>
      </c>
      <c r="AJ57" s="73">
        <v>0</v>
      </c>
      <c r="AK57" s="75">
        <f>AG57</f>
        <v>0.94</v>
      </c>
      <c r="AL57" s="75">
        <f>AH57</f>
        <v>1.23</v>
      </c>
      <c r="AM57" s="68" t="s">
        <v>316</v>
      </c>
    </row>
    <row r="58" spans="1:39" s="126" customFormat="1" ht="31.5">
      <c r="A58" s="32" t="s">
        <v>120</v>
      </c>
      <c r="B58" s="33" t="s">
        <v>121</v>
      </c>
      <c r="C58" s="63" t="s">
        <v>93</v>
      </c>
      <c r="D58" s="117" t="s">
        <v>268</v>
      </c>
      <c r="E58" s="117" t="s">
        <v>269</v>
      </c>
      <c r="F58" s="90" t="s">
        <v>269</v>
      </c>
      <c r="G58" s="90" t="s">
        <v>269</v>
      </c>
      <c r="H58" s="124">
        <v>2.5300000000000002</v>
      </c>
      <c r="I58" s="125">
        <f>I59</f>
        <v>2.5300000000000002</v>
      </c>
      <c r="J58" s="76">
        <v>0</v>
      </c>
      <c r="K58" s="395">
        <v>2.66</v>
      </c>
      <c r="L58" s="361">
        <v>0</v>
      </c>
      <c r="M58" s="395">
        <v>0</v>
      </c>
      <c r="N58" s="361">
        <v>0</v>
      </c>
      <c r="O58" s="361">
        <v>2.66</v>
      </c>
      <c r="P58" s="69">
        <f>K58</f>
        <v>2.66</v>
      </c>
      <c r="Q58" s="75">
        <v>0</v>
      </c>
      <c r="R58" s="75">
        <v>0</v>
      </c>
      <c r="S58" s="75">
        <v>0</v>
      </c>
      <c r="T58" s="75">
        <v>2.66</v>
      </c>
      <c r="U58" s="124">
        <v>2.5300000000000002</v>
      </c>
      <c r="V58" s="395">
        <v>2.66</v>
      </c>
      <c r="W58" s="124">
        <v>0</v>
      </c>
      <c r="X58" s="395">
        <v>0</v>
      </c>
      <c r="Y58" s="125">
        <f>Y59</f>
        <v>0</v>
      </c>
      <c r="Z58" s="69">
        <v>0</v>
      </c>
      <c r="AA58" s="75">
        <v>0</v>
      </c>
      <c r="AB58" s="75">
        <v>0</v>
      </c>
      <c r="AC58" s="75">
        <v>0</v>
      </c>
      <c r="AD58" s="75">
        <v>0</v>
      </c>
      <c r="AE58" s="75">
        <v>0</v>
      </c>
      <c r="AF58" s="75">
        <v>0</v>
      </c>
      <c r="AG58" s="75">
        <v>0</v>
      </c>
      <c r="AH58" s="75">
        <v>0</v>
      </c>
      <c r="AI58" s="73">
        <v>0</v>
      </c>
      <c r="AJ58" s="73">
        <v>0</v>
      </c>
      <c r="AK58" s="75">
        <v>2.54</v>
      </c>
      <c r="AL58" s="75">
        <v>2.54</v>
      </c>
      <c r="AM58" s="68" t="s">
        <v>94</v>
      </c>
    </row>
    <row r="59" spans="1:39" ht="31.5">
      <c r="A59" s="34" t="s">
        <v>122</v>
      </c>
      <c r="B59" s="35" t="s">
        <v>123</v>
      </c>
      <c r="C59" s="63" t="s">
        <v>93</v>
      </c>
      <c r="D59" s="117" t="s">
        <v>268</v>
      </c>
      <c r="E59" s="117" t="s">
        <v>269</v>
      </c>
      <c r="F59" s="87" t="s">
        <v>269</v>
      </c>
      <c r="G59" s="87" t="s">
        <v>269</v>
      </c>
      <c r="H59" s="123">
        <v>2.5300000000000002</v>
      </c>
      <c r="I59" s="122">
        <f>H59</f>
        <v>2.5300000000000002</v>
      </c>
      <c r="J59" s="76">
        <v>0</v>
      </c>
      <c r="K59" s="372">
        <v>2.66</v>
      </c>
      <c r="L59" s="361">
        <v>0</v>
      </c>
      <c r="M59" s="361">
        <v>0</v>
      </c>
      <c r="N59" s="361">
        <v>0</v>
      </c>
      <c r="O59" s="361">
        <v>2.66</v>
      </c>
      <c r="P59" s="69">
        <f>K59</f>
        <v>2.66</v>
      </c>
      <c r="Q59" s="75">
        <v>0</v>
      </c>
      <c r="R59" s="75">
        <v>0</v>
      </c>
      <c r="S59" s="75">
        <v>0</v>
      </c>
      <c r="T59" s="75">
        <v>2.66</v>
      </c>
      <c r="U59" s="123">
        <v>2.5300000000000002</v>
      </c>
      <c r="V59" s="372">
        <v>2.66</v>
      </c>
      <c r="W59" s="123">
        <v>0</v>
      </c>
      <c r="X59" s="372">
        <v>0</v>
      </c>
      <c r="Y59" s="122">
        <f>X59</f>
        <v>0</v>
      </c>
      <c r="Z59" s="69">
        <v>0</v>
      </c>
      <c r="AA59" s="75">
        <v>0</v>
      </c>
      <c r="AB59" s="75">
        <v>0</v>
      </c>
      <c r="AC59" s="75">
        <v>0</v>
      </c>
      <c r="AD59" s="75">
        <v>0</v>
      </c>
      <c r="AE59" s="75">
        <v>0</v>
      </c>
      <c r="AF59" s="75">
        <v>0</v>
      </c>
      <c r="AG59" s="75">
        <v>0</v>
      </c>
      <c r="AH59" s="75">
        <v>0</v>
      </c>
      <c r="AI59" s="73">
        <v>0</v>
      </c>
      <c r="AJ59" s="73">
        <v>0</v>
      </c>
      <c r="AK59" s="75">
        <v>2.54</v>
      </c>
      <c r="AL59" s="75">
        <v>2.54</v>
      </c>
      <c r="AM59" s="68" t="s">
        <v>94</v>
      </c>
    </row>
    <row r="60" ht="15.75">
      <c r="P60" s="396"/>
    </row>
    <row r="61" ht="15.75">
      <c r="P61" s="396"/>
    </row>
    <row r="62" ht="15.75">
      <c r="P62" s="396"/>
    </row>
    <row r="63" ht="15.75">
      <c r="P63" s="396"/>
    </row>
    <row r="64" ht="15.75">
      <c r="P64" s="396"/>
    </row>
  </sheetData>
  <sheetProtection selectLockedCells="1" selectUnlockedCells="1"/>
  <autoFilter ref="A17:AM17"/>
  <mergeCells count="34">
    <mergeCell ref="AM14:AM16"/>
    <mergeCell ref="K15:O15"/>
    <mergeCell ref="P15:T15"/>
    <mergeCell ref="U15:V15"/>
    <mergeCell ref="W15:X15"/>
    <mergeCell ref="Y15:Z15"/>
    <mergeCell ref="AC15:AD15"/>
    <mergeCell ref="AE15:AF15"/>
    <mergeCell ref="AG15:AH15"/>
    <mergeCell ref="AI15:AJ15"/>
    <mergeCell ref="H14:I15"/>
    <mergeCell ref="J14:J16"/>
    <mergeCell ref="K14:T14"/>
    <mergeCell ref="U14:Z14"/>
    <mergeCell ref="AA14:AB15"/>
    <mergeCell ref="AC14:AL14"/>
    <mergeCell ref="AK15:AK16"/>
    <mergeCell ref="AL15:AL16"/>
    <mergeCell ref="A9:AM9"/>
    <mergeCell ref="A11:AM11"/>
    <mergeCell ref="A12:AM12"/>
    <mergeCell ref="A13:AL13"/>
    <mergeCell ref="A14:A16"/>
    <mergeCell ref="B14:B16"/>
    <mergeCell ref="C14:C16"/>
    <mergeCell ref="D14:D16"/>
    <mergeCell ref="E14:E16"/>
    <mergeCell ref="F14:G15"/>
    <mergeCell ref="AK1:AM1"/>
    <mergeCell ref="AK2:AM2"/>
    <mergeCell ref="AK3:AM3"/>
    <mergeCell ref="A4:AM4"/>
    <mergeCell ref="A6:AM6"/>
    <mergeCell ref="A7:AM7"/>
  </mergeCells>
  <printOptions/>
  <pageMargins left="0.7086614173228347" right="0.7086614173228347" top="0.7480314960629921" bottom="0.7480314960629921" header="0.5118110236220472" footer="0.5118110236220472"/>
  <pageSetup horizontalDpi="300" verticalDpi="300" orientation="landscape" paperSize="8" scale="55" r:id="rId1"/>
</worksheet>
</file>

<file path=xl/worksheets/sheet8.xml><?xml version="1.0" encoding="utf-8"?>
<worksheet xmlns="http://schemas.openxmlformats.org/spreadsheetml/2006/main" xmlns:r="http://schemas.openxmlformats.org/officeDocument/2006/relationships">
  <sheetPr>
    <tabColor indexed="32"/>
  </sheetPr>
  <dimension ref="A1:CZ62"/>
  <sheetViews>
    <sheetView showGridLines="0" view="pageBreakPreview" zoomScale="55" zoomScaleSheetLayoutView="55" zoomScalePageLayoutView="0" workbookViewId="0" topLeftCell="A1">
      <pane xSplit="2" ySplit="19" topLeftCell="C20" activePane="bottomRight" state="frozen"/>
      <selection pane="topLeft" activeCell="A1" sqref="A1"/>
      <selection pane="topRight" activeCell="C1" sqref="C1"/>
      <selection pane="bottomLeft" activeCell="A44" sqref="A44"/>
      <selection pane="bottomRight" activeCell="CI26" sqref="CI26"/>
    </sheetView>
  </sheetViews>
  <sheetFormatPr defaultColWidth="9.140625" defaultRowHeight="12.75"/>
  <cols>
    <col min="1" max="1" width="20.28125" style="112" customWidth="1"/>
    <col min="2" max="2" width="43.28125" style="112" customWidth="1"/>
    <col min="3" max="3" width="31.7109375" style="112" customWidth="1"/>
    <col min="4" max="4" width="20.28125" style="112" customWidth="1"/>
    <col min="5" max="5" width="25.28125" style="112" customWidth="1"/>
    <col min="6" max="6" width="21.421875" style="40" customWidth="1"/>
    <col min="7" max="12" width="12.140625" style="40" customWidth="1"/>
    <col min="13" max="13" width="21.421875" style="40" customWidth="1"/>
    <col min="14" max="19" width="12.140625" style="40" customWidth="1"/>
    <col min="20" max="20" width="21.421875" style="112" customWidth="1"/>
    <col min="21" max="26" width="12.140625" style="112" customWidth="1"/>
    <col min="27" max="27" width="21.421875" style="112" customWidth="1"/>
    <col min="28" max="33" width="12.140625" style="112" customWidth="1"/>
    <col min="34" max="34" width="21.421875" style="112" customWidth="1"/>
    <col min="35" max="40" width="12.140625" style="112" customWidth="1"/>
    <col min="41" max="41" width="21.421875" style="112" customWidth="1"/>
    <col min="42" max="89" width="12.140625" style="112" customWidth="1"/>
    <col min="90" max="90" width="21.421875" style="112" customWidth="1"/>
    <col min="91" max="96" width="12.140625" style="112" customWidth="1"/>
    <col min="97" max="97" width="21.421875" style="112" customWidth="1"/>
    <col min="98" max="103" width="12.140625" style="112" customWidth="1"/>
    <col min="104" max="104" width="30.00390625" style="112" customWidth="1"/>
    <col min="105" max="16384" width="9.140625" style="112" customWidth="1"/>
  </cols>
  <sheetData>
    <row r="1" spans="28:42" ht="18.75">
      <c r="AB1" s="40"/>
      <c r="AC1" s="40"/>
      <c r="AD1" s="40"/>
      <c r="AE1" s="402" t="s">
        <v>363</v>
      </c>
      <c r="AF1" s="402"/>
      <c r="AG1" s="402"/>
      <c r="AH1" s="40"/>
      <c r="AI1" s="40"/>
      <c r="AJ1" s="40"/>
      <c r="AK1" s="40"/>
      <c r="AL1" s="40"/>
      <c r="AM1" s="40"/>
      <c r="AN1" s="40"/>
      <c r="AO1" s="40"/>
      <c r="AP1" s="40"/>
    </row>
    <row r="2" spans="28:42" ht="18.75">
      <c r="AB2" s="40"/>
      <c r="AC2" s="40"/>
      <c r="AD2" s="40"/>
      <c r="AE2" s="402" t="s">
        <v>1</v>
      </c>
      <c r="AF2" s="402"/>
      <c r="AG2" s="402"/>
      <c r="AH2" s="40"/>
      <c r="AI2" s="40"/>
      <c r="AJ2" s="40"/>
      <c r="AK2" s="40"/>
      <c r="AL2" s="40"/>
      <c r="AM2" s="40"/>
      <c r="AN2" s="40"/>
      <c r="AO2" s="40"/>
      <c r="AP2" s="40"/>
    </row>
    <row r="3" spans="28:42" ht="18.75">
      <c r="AB3" s="40"/>
      <c r="AC3" s="40"/>
      <c r="AD3" s="40"/>
      <c r="AE3" s="402" t="s">
        <v>2</v>
      </c>
      <c r="AF3" s="402"/>
      <c r="AG3" s="402"/>
      <c r="AH3" s="40"/>
      <c r="AI3" s="40"/>
      <c r="AJ3" s="40"/>
      <c r="AK3" s="40"/>
      <c r="AL3" s="40"/>
      <c r="AM3" s="40"/>
      <c r="AN3" s="40"/>
      <c r="AO3" s="40"/>
      <c r="AP3" s="40"/>
    </row>
    <row r="4" spans="1:104" ht="18.75">
      <c r="A4" s="414" t="s">
        <v>364</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7"/>
      <c r="CL4" s="127"/>
      <c r="CM4" s="127"/>
      <c r="CN4" s="127"/>
      <c r="CO4" s="127"/>
      <c r="CP4" s="127"/>
      <c r="CQ4" s="127"/>
      <c r="CR4" s="127"/>
      <c r="CS4" s="127"/>
      <c r="CT4" s="127"/>
      <c r="CU4" s="127"/>
      <c r="CV4" s="127"/>
      <c r="CW4" s="127"/>
      <c r="CX4" s="127"/>
      <c r="CY4" s="127"/>
      <c r="CZ4" s="127"/>
    </row>
    <row r="5" spans="1:104" ht="15.75">
      <c r="A5" s="425"/>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row>
    <row r="6" spans="1:104" ht="18.75">
      <c r="A6" s="404" t="s">
        <v>5</v>
      </c>
      <c r="B6" s="404"/>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row>
    <row r="7" spans="1:104" ht="15.75">
      <c r="A7" s="405" t="s">
        <v>6</v>
      </c>
      <c r="B7" s="405"/>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c r="CO7" s="130"/>
      <c r="CP7" s="130"/>
      <c r="CQ7" s="130"/>
      <c r="CR7" s="130"/>
      <c r="CS7" s="130"/>
      <c r="CT7" s="130"/>
      <c r="CU7" s="130"/>
      <c r="CV7" s="130"/>
      <c r="CW7" s="130"/>
      <c r="CX7" s="130"/>
      <c r="CY7" s="130"/>
      <c r="CZ7" s="130"/>
    </row>
    <row r="8" spans="1:104" ht="15.75">
      <c r="A8" s="405"/>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row>
    <row r="9" spans="1:104" ht="18.75">
      <c r="A9" s="426" t="s">
        <v>7</v>
      </c>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row>
    <row r="10" spans="1:104" ht="15.75">
      <c r="A10" s="425"/>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row>
    <row r="11" spans="1:104" ht="15.75" customHeight="1">
      <c r="A11" s="406" t="s">
        <v>8</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row>
    <row r="12" spans="1:104" ht="15.75">
      <c r="A12" s="427" t="s">
        <v>9</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row>
    <row r="13" spans="1:104" ht="15.75" customHeight="1">
      <c r="A13" s="428"/>
      <c r="B13" s="428"/>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28"/>
      <c r="BT13" s="428"/>
      <c r="BU13" s="428"/>
      <c r="BV13" s="428"/>
      <c r="BW13" s="428"/>
      <c r="BX13" s="428"/>
      <c r="BY13" s="428"/>
      <c r="BZ13" s="428"/>
      <c r="CA13" s="428"/>
      <c r="CB13" s="428"/>
      <c r="CC13" s="428"/>
      <c r="CD13" s="428"/>
      <c r="CE13" s="428"/>
      <c r="CF13" s="428"/>
      <c r="CG13" s="428"/>
      <c r="CH13" s="428"/>
      <c r="CI13" s="428"/>
      <c r="CJ13" s="428"/>
      <c r="CK13" s="428"/>
      <c r="CL13" s="428"/>
      <c r="CM13" s="428"/>
      <c r="CN13" s="428"/>
      <c r="CO13" s="428"/>
      <c r="CP13" s="428"/>
      <c r="CQ13" s="428"/>
      <c r="CR13" s="428"/>
      <c r="CS13" s="428"/>
      <c r="CT13" s="428"/>
      <c r="CU13" s="428"/>
      <c r="CV13" s="428"/>
      <c r="CW13" s="428"/>
      <c r="CX13" s="428"/>
      <c r="CY13" s="428"/>
      <c r="CZ13" s="428"/>
    </row>
    <row r="14" spans="1:104" ht="15.75" customHeight="1">
      <c r="A14" s="429" t="s">
        <v>10</v>
      </c>
      <c r="B14" s="429" t="s">
        <v>11</v>
      </c>
      <c r="C14" s="429" t="s">
        <v>12</v>
      </c>
      <c r="D14" s="429" t="s">
        <v>365</v>
      </c>
      <c r="E14" s="429"/>
      <c r="F14" s="430" t="s">
        <v>998</v>
      </c>
      <c r="G14" s="430"/>
      <c r="H14" s="430"/>
      <c r="I14" s="430"/>
      <c r="J14" s="430"/>
      <c r="K14" s="430"/>
      <c r="L14" s="430"/>
      <c r="M14" s="430"/>
      <c r="N14" s="430"/>
      <c r="O14" s="430"/>
      <c r="P14" s="430"/>
      <c r="Q14" s="430"/>
      <c r="R14" s="430"/>
      <c r="S14" s="430"/>
      <c r="T14" s="430" t="s">
        <v>366</v>
      </c>
      <c r="U14" s="430"/>
      <c r="V14" s="430"/>
      <c r="W14" s="430"/>
      <c r="X14" s="430"/>
      <c r="Y14" s="430"/>
      <c r="Z14" s="430"/>
      <c r="AA14" s="430"/>
      <c r="AB14" s="430"/>
      <c r="AC14" s="430"/>
      <c r="AD14" s="430"/>
      <c r="AE14" s="430"/>
      <c r="AF14" s="430"/>
      <c r="AG14" s="430"/>
      <c r="AH14" s="431" t="s">
        <v>366</v>
      </c>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row>
    <row r="15" spans="1:104" ht="15.75" customHeight="1">
      <c r="A15" s="429"/>
      <c r="B15" s="429"/>
      <c r="C15" s="429"/>
      <c r="D15" s="429"/>
      <c r="E15" s="429"/>
      <c r="F15" s="430"/>
      <c r="G15" s="430"/>
      <c r="H15" s="430"/>
      <c r="I15" s="430"/>
      <c r="J15" s="430"/>
      <c r="K15" s="430"/>
      <c r="L15" s="430"/>
      <c r="M15" s="430"/>
      <c r="N15" s="430"/>
      <c r="O15" s="430"/>
      <c r="P15" s="430"/>
      <c r="Q15" s="430"/>
      <c r="R15" s="430"/>
      <c r="S15" s="430"/>
      <c r="T15" s="430" t="s">
        <v>972</v>
      </c>
      <c r="U15" s="430"/>
      <c r="V15" s="430"/>
      <c r="W15" s="430"/>
      <c r="X15" s="430"/>
      <c r="Y15" s="430"/>
      <c r="Z15" s="430"/>
      <c r="AA15" s="430"/>
      <c r="AB15" s="430"/>
      <c r="AC15" s="430"/>
      <c r="AD15" s="430"/>
      <c r="AE15" s="430"/>
      <c r="AF15" s="430"/>
      <c r="AG15" s="430"/>
      <c r="AH15" s="430" t="s">
        <v>337</v>
      </c>
      <c r="AI15" s="430"/>
      <c r="AJ15" s="430"/>
      <c r="AK15" s="430"/>
      <c r="AL15" s="430"/>
      <c r="AM15" s="430"/>
      <c r="AN15" s="430"/>
      <c r="AO15" s="430"/>
      <c r="AP15" s="430"/>
      <c r="AQ15" s="430"/>
      <c r="AR15" s="430"/>
      <c r="AS15" s="430"/>
      <c r="AT15" s="430"/>
      <c r="AU15" s="430"/>
      <c r="AV15" s="430" t="s">
        <v>338</v>
      </c>
      <c r="AW15" s="430"/>
      <c r="AX15" s="430"/>
      <c r="AY15" s="430"/>
      <c r="AZ15" s="430"/>
      <c r="BA15" s="430"/>
      <c r="BB15" s="430"/>
      <c r="BC15" s="430"/>
      <c r="BD15" s="430"/>
      <c r="BE15" s="430"/>
      <c r="BF15" s="430"/>
      <c r="BG15" s="430"/>
      <c r="BH15" s="430"/>
      <c r="BI15" s="430"/>
      <c r="BJ15" s="430" t="s">
        <v>339</v>
      </c>
      <c r="BK15" s="430"/>
      <c r="BL15" s="430"/>
      <c r="BM15" s="430"/>
      <c r="BN15" s="430"/>
      <c r="BO15" s="430"/>
      <c r="BP15" s="430"/>
      <c r="BQ15" s="430"/>
      <c r="BR15" s="430"/>
      <c r="BS15" s="430"/>
      <c r="BT15" s="430"/>
      <c r="BU15" s="430"/>
      <c r="BV15" s="430"/>
      <c r="BW15" s="430"/>
      <c r="BX15" s="430" t="s">
        <v>340</v>
      </c>
      <c r="BY15" s="430"/>
      <c r="BZ15" s="430"/>
      <c r="CA15" s="430"/>
      <c r="CB15" s="430"/>
      <c r="CC15" s="430"/>
      <c r="CD15" s="430"/>
      <c r="CE15" s="430"/>
      <c r="CF15" s="430"/>
      <c r="CG15" s="430"/>
      <c r="CH15" s="430"/>
      <c r="CI15" s="430"/>
      <c r="CJ15" s="430"/>
      <c r="CK15" s="430"/>
      <c r="CL15" s="429" t="s">
        <v>367</v>
      </c>
      <c r="CM15" s="429"/>
      <c r="CN15" s="429"/>
      <c r="CO15" s="429"/>
      <c r="CP15" s="429"/>
      <c r="CQ15" s="429"/>
      <c r="CR15" s="429"/>
      <c r="CS15" s="429"/>
      <c r="CT15" s="429"/>
      <c r="CU15" s="429"/>
      <c r="CV15" s="429"/>
      <c r="CW15" s="429"/>
      <c r="CX15" s="429"/>
      <c r="CY15" s="429"/>
      <c r="CZ15" s="135"/>
    </row>
    <row r="16" spans="1:104" ht="15.75" customHeight="1">
      <c r="A16" s="429"/>
      <c r="B16" s="429"/>
      <c r="C16" s="429"/>
      <c r="D16" s="429"/>
      <c r="E16" s="429"/>
      <c r="F16" s="430" t="s">
        <v>44</v>
      </c>
      <c r="G16" s="430"/>
      <c r="H16" s="430"/>
      <c r="I16" s="430"/>
      <c r="J16" s="430"/>
      <c r="K16" s="430"/>
      <c r="L16" s="430"/>
      <c r="M16" s="429" t="s">
        <v>45</v>
      </c>
      <c r="N16" s="429"/>
      <c r="O16" s="429"/>
      <c r="P16" s="429"/>
      <c r="Q16" s="429"/>
      <c r="R16" s="429"/>
      <c r="S16" s="429"/>
      <c r="T16" s="430" t="s">
        <v>44</v>
      </c>
      <c r="U16" s="430"/>
      <c r="V16" s="430"/>
      <c r="W16" s="430"/>
      <c r="X16" s="430"/>
      <c r="Y16" s="430"/>
      <c r="Z16" s="430"/>
      <c r="AA16" s="429" t="s">
        <v>45</v>
      </c>
      <c r="AB16" s="429"/>
      <c r="AC16" s="429"/>
      <c r="AD16" s="429"/>
      <c r="AE16" s="429"/>
      <c r="AF16" s="429"/>
      <c r="AG16" s="429"/>
      <c r="AH16" s="430" t="s">
        <v>44</v>
      </c>
      <c r="AI16" s="430"/>
      <c r="AJ16" s="430"/>
      <c r="AK16" s="430"/>
      <c r="AL16" s="430"/>
      <c r="AM16" s="430"/>
      <c r="AN16" s="430"/>
      <c r="AO16" s="429" t="s">
        <v>45</v>
      </c>
      <c r="AP16" s="429"/>
      <c r="AQ16" s="429"/>
      <c r="AR16" s="429"/>
      <c r="AS16" s="429"/>
      <c r="AT16" s="429"/>
      <c r="AU16" s="429"/>
      <c r="AV16" s="430" t="s">
        <v>44</v>
      </c>
      <c r="AW16" s="430"/>
      <c r="AX16" s="430"/>
      <c r="AY16" s="430"/>
      <c r="AZ16" s="430"/>
      <c r="BA16" s="430"/>
      <c r="BB16" s="430"/>
      <c r="BC16" s="429" t="s">
        <v>45</v>
      </c>
      <c r="BD16" s="429"/>
      <c r="BE16" s="429"/>
      <c r="BF16" s="429"/>
      <c r="BG16" s="429"/>
      <c r="BH16" s="429"/>
      <c r="BI16" s="429"/>
      <c r="BJ16" s="430" t="s">
        <v>44</v>
      </c>
      <c r="BK16" s="430"/>
      <c r="BL16" s="430"/>
      <c r="BM16" s="430"/>
      <c r="BN16" s="430"/>
      <c r="BO16" s="430"/>
      <c r="BP16" s="430"/>
      <c r="BQ16" s="429" t="s">
        <v>45</v>
      </c>
      <c r="BR16" s="429"/>
      <c r="BS16" s="429"/>
      <c r="BT16" s="429"/>
      <c r="BU16" s="429"/>
      <c r="BV16" s="429"/>
      <c r="BW16" s="429"/>
      <c r="BX16" s="430" t="s">
        <v>44</v>
      </c>
      <c r="BY16" s="430"/>
      <c r="BZ16" s="430"/>
      <c r="CA16" s="430"/>
      <c r="CB16" s="430"/>
      <c r="CC16" s="430"/>
      <c r="CD16" s="430"/>
      <c r="CE16" s="429" t="s">
        <v>45</v>
      </c>
      <c r="CF16" s="429"/>
      <c r="CG16" s="429"/>
      <c r="CH16" s="429"/>
      <c r="CI16" s="429"/>
      <c r="CJ16" s="429"/>
      <c r="CK16" s="429"/>
      <c r="CL16" s="430" t="s">
        <v>197</v>
      </c>
      <c r="CM16" s="430"/>
      <c r="CN16" s="430"/>
      <c r="CO16" s="430"/>
      <c r="CP16" s="430"/>
      <c r="CQ16" s="430"/>
      <c r="CR16" s="430"/>
      <c r="CS16" s="429" t="s">
        <v>45</v>
      </c>
      <c r="CT16" s="429"/>
      <c r="CU16" s="429"/>
      <c r="CV16" s="429"/>
      <c r="CW16" s="429"/>
      <c r="CX16" s="429"/>
      <c r="CY16" s="429"/>
      <c r="CZ16" s="135"/>
    </row>
    <row r="17" spans="1:104" ht="31.5" customHeight="1">
      <c r="A17" s="429"/>
      <c r="B17" s="429"/>
      <c r="C17" s="429"/>
      <c r="D17" s="429" t="s">
        <v>209</v>
      </c>
      <c r="E17" s="429" t="s">
        <v>45</v>
      </c>
      <c r="F17" s="135" t="s">
        <v>368</v>
      </c>
      <c r="G17" s="430" t="s">
        <v>369</v>
      </c>
      <c r="H17" s="430"/>
      <c r="I17" s="430"/>
      <c r="J17" s="430"/>
      <c r="K17" s="430"/>
      <c r="L17" s="430"/>
      <c r="M17" s="135" t="s">
        <v>368</v>
      </c>
      <c r="N17" s="430" t="s">
        <v>369</v>
      </c>
      <c r="O17" s="430"/>
      <c r="P17" s="430"/>
      <c r="Q17" s="430"/>
      <c r="R17" s="430"/>
      <c r="S17" s="430"/>
      <c r="T17" s="135" t="s">
        <v>368</v>
      </c>
      <c r="U17" s="430" t="s">
        <v>369</v>
      </c>
      <c r="V17" s="430"/>
      <c r="W17" s="430"/>
      <c r="X17" s="430"/>
      <c r="Y17" s="430"/>
      <c r="Z17" s="430"/>
      <c r="AA17" s="135" t="s">
        <v>368</v>
      </c>
      <c r="AB17" s="430" t="s">
        <v>369</v>
      </c>
      <c r="AC17" s="430"/>
      <c r="AD17" s="430"/>
      <c r="AE17" s="430"/>
      <c r="AF17" s="430"/>
      <c r="AG17" s="430"/>
      <c r="AH17" s="135" t="s">
        <v>368</v>
      </c>
      <c r="AI17" s="430" t="s">
        <v>369</v>
      </c>
      <c r="AJ17" s="430"/>
      <c r="AK17" s="430"/>
      <c r="AL17" s="430"/>
      <c r="AM17" s="430"/>
      <c r="AN17" s="430"/>
      <c r="AO17" s="135" t="s">
        <v>368</v>
      </c>
      <c r="AP17" s="430" t="s">
        <v>369</v>
      </c>
      <c r="AQ17" s="430"/>
      <c r="AR17" s="430"/>
      <c r="AS17" s="430"/>
      <c r="AT17" s="430"/>
      <c r="AU17" s="430"/>
      <c r="AV17" s="135" t="s">
        <v>368</v>
      </c>
      <c r="AW17" s="430" t="s">
        <v>369</v>
      </c>
      <c r="AX17" s="430"/>
      <c r="AY17" s="430"/>
      <c r="AZ17" s="430"/>
      <c r="BA17" s="430"/>
      <c r="BB17" s="430"/>
      <c r="BC17" s="135" t="s">
        <v>368</v>
      </c>
      <c r="BD17" s="430" t="s">
        <v>369</v>
      </c>
      <c r="BE17" s="430"/>
      <c r="BF17" s="430"/>
      <c r="BG17" s="430"/>
      <c r="BH17" s="430"/>
      <c r="BI17" s="430"/>
      <c r="BJ17" s="135" t="s">
        <v>368</v>
      </c>
      <c r="BK17" s="430" t="s">
        <v>369</v>
      </c>
      <c r="BL17" s="430"/>
      <c r="BM17" s="430"/>
      <c r="BN17" s="430"/>
      <c r="BO17" s="430"/>
      <c r="BP17" s="430"/>
      <c r="BQ17" s="135" t="s">
        <v>368</v>
      </c>
      <c r="BR17" s="430" t="s">
        <v>369</v>
      </c>
      <c r="BS17" s="430"/>
      <c r="BT17" s="430"/>
      <c r="BU17" s="430"/>
      <c r="BV17" s="430"/>
      <c r="BW17" s="430"/>
      <c r="BX17" s="135" t="s">
        <v>368</v>
      </c>
      <c r="BY17" s="430" t="s">
        <v>369</v>
      </c>
      <c r="BZ17" s="430"/>
      <c r="CA17" s="430"/>
      <c r="CB17" s="430"/>
      <c r="CC17" s="430"/>
      <c r="CD17" s="430"/>
      <c r="CE17" s="135" t="s">
        <v>368</v>
      </c>
      <c r="CF17" s="430" t="s">
        <v>369</v>
      </c>
      <c r="CG17" s="430"/>
      <c r="CH17" s="430"/>
      <c r="CI17" s="430"/>
      <c r="CJ17" s="430"/>
      <c r="CK17" s="430"/>
      <c r="CL17" s="135" t="s">
        <v>368</v>
      </c>
      <c r="CM17" s="430" t="s">
        <v>369</v>
      </c>
      <c r="CN17" s="430"/>
      <c r="CO17" s="430"/>
      <c r="CP17" s="430"/>
      <c r="CQ17" s="430"/>
      <c r="CR17" s="430"/>
      <c r="CS17" s="135" t="s">
        <v>368</v>
      </c>
      <c r="CT17" s="430" t="s">
        <v>369</v>
      </c>
      <c r="CU17" s="430"/>
      <c r="CV17" s="430"/>
      <c r="CW17" s="430"/>
      <c r="CX17" s="430"/>
      <c r="CY17" s="430"/>
      <c r="CZ17" s="135"/>
    </row>
    <row r="18" spans="1:104" ht="66" customHeight="1">
      <c r="A18" s="429"/>
      <c r="B18" s="429"/>
      <c r="C18" s="429"/>
      <c r="D18" s="429"/>
      <c r="E18" s="429"/>
      <c r="F18" s="64" t="s">
        <v>370</v>
      </c>
      <c r="G18" s="64" t="s">
        <v>370</v>
      </c>
      <c r="H18" s="136" t="s">
        <v>371</v>
      </c>
      <c r="I18" s="136" t="s">
        <v>372</v>
      </c>
      <c r="J18" s="136" t="s">
        <v>373</v>
      </c>
      <c r="K18" s="136" t="s">
        <v>374</v>
      </c>
      <c r="L18" s="136" t="s">
        <v>375</v>
      </c>
      <c r="M18" s="64" t="s">
        <v>370</v>
      </c>
      <c r="N18" s="64" t="s">
        <v>370</v>
      </c>
      <c r="O18" s="136" t="s">
        <v>371</v>
      </c>
      <c r="P18" s="136" t="s">
        <v>372</v>
      </c>
      <c r="Q18" s="136" t="s">
        <v>373</v>
      </c>
      <c r="R18" s="136" t="s">
        <v>374</v>
      </c>
      <c r="S18" s="136" t="s">
        <v>375</v>
      </c>
      <c r="T18" s="64" t="s">
        <v>370</v>
      </c>
      <c r="U18" s="64" t="s">
        <v>370</v>
      </c>
      <c r="V18" s="136" t="s">
        <v>371</v>
      </c>
      <c r="W18" s="136" t="s">
        <v>372</v>
      </c>
      <c r="X18" s="136" t="s">
        <v>373</v>
      </c>
      <c r="Y18" s="136" t="s">
        <v>374</v>
      </c>
      <c r="Z18" s="136" t="s">
        <v>375</v>
      </c>
      <c r="AA18" s="64" t="s">
        <v>370</v>
      </c>
      <c r="AB18" s="64" t="s">
        <v>370</v>
      </c>
      <c r="AC18" s="136" t="s">
        <v>371</v>
      </c>
      <c r="AD18" s="136" t="s">
        <v>372</v>
      </c>
      <c r="AE18" s="136" t="s">
        <v>373</v>
      </c>
      <c r="AF18" s="136" t="s">
        <v>374</v>
      </c>
      <c r="AG18" s="136" t="s">
        <v>375</v>
      </c>
      <c r="AH18" s="64" t="s">
        <v>370</v>
      </c>
      <c r="AI18" s="64" t="s">
        <v>370</v>
      </c>
      <c r="AJ18" s="136" t="s">
        <v>371</v>
      </c>
      <c r="AK18" s="136" t="s">
        <v>372</v>
      </c>
      <c r="AL18" s="136" t="s">
        <v>373</v>
      </c>
      <c r="AM18" s="136" t="s">
        <v>374</v>
      </c>
      <c r="AN18" s="136" t="s">
        <v>375</v>
      </c>
      <c r="AO18" s="64" t="s">
        <v>370</v>
      </c>
      <c r="AP18" s="64" t="s">
        <v>370</v>
      </c>
      <c r="AQ18" s="136" t="s">
        <v>371</v>
      </c>
      <c r="AR18" s="136" t="s">
        <v>372</v>
      </c>
      <c r="AS18" s="136" t="s">
        <v>373</v>
      </c>
      <c r="AT18" s="136" t="s">
        <v>374</v>
      </c>
      <c r="AU18" s="136" t="s">
        <v>375</v>
      </c>
      <c r="AV18" s="64" t="s">
        <v>370</v>
      </c>
      <c r="AW18" s="64" t="s">
        <v>370</v>
      </c>
      <c r="AX18" s="136" t="s">
        <v>371</v>
      </c>
      <c r="AY18" s="136" t="s">
        <v>372</v>
      </c>
      <c r="AZ18" s="136" t="s">
        <v>373</v>
      </c>
      <c r="BA18" s="136" t="s">
        <v>374</v>
      </c>
      <c r="BB18" s="136" t="s">
        <v>375</v>
      </c>
      <c r="BC18" s="64" t="s">
        <v>370</v>
      </c>
      <c r="BD18" s="64" t="s">
        <v>370</v>
      </c>
      <c r="BE18" s="136" t="s">
        <v>371</v>
      </c>
      <c r="BF18" s="136" t="s">
        <v>372</v>
      </c>
      <c r="BG18" s="136" t="s">
        <v>373</v>
      </c>
      <c r="BH18" s="136" t="s">
        <v>374</v>
      </c>
      <c r="BI18" s="136" t="s">
        <v>375</v>
      </c>
      <c r="BJ18" s="64" t="s">
        <v>370</v>
      </c>
      <c r="BK18" s="64" t="s">
        <v>370</v>
      </c>
      <c r="BL18" s="136" t="s">
        <v>371</v>
      </c>
      <c r="BM18" s="136" t="s">
        <v>372</v>
      </c>
      <c r="BN18" s="136" t="s">
        <v>373</v>
      </c>
      <c r="BO18" s="136" t="s">
        <v>374</v>
      </c>
      <c r="BP18" s="136" t="s">
        <v>375</v>
      </c>
      <c r="BQ18" s="64" t="s">
        <v>370</v>
      </c>
      <c r="BR18" s="64" t="s">
        <v>370</v>
      </c>
      <c r="BS18" s="136" t="s">
        <v>371</v>
      </c>
      <c r="BT18" s="136" t="s">
        <v>372</v>
      </c>
      <c r="BU18" s="136" t="s">
        <v>373</v>
      </c>
      <c r="BV18" s="136" t="s">
        <v>374</v>
      </c>
      <c r="BW18" s="136" t="s">
        <v>375</v>
      </c>
      <c r="BX18" s="64" t="s">
        <v>370</v>
      </c>
      <c r="BY18" s="64" t="s">
        <v>370</v>
      </c>
      <c r="BZ18" s="136" t="s">
        <v>371</v>
      </c>
      <c r="CA18" s="136" t="s">
        <v>372</v>
      </c>
      <c r="CB18" s="136" t="s">
        <v>373</v>
      </c>
      <c r="CC18" s="136" t="s">
        <v>374</v>
      </c>
      <c r="CD18" s="136" t="s">
        <v>375</v>
      </c>
      <c r="CE18" s="64" t="s">
        <v>370</v>
      </c>
      <c r="CF18" s="64" t="s">
        <v>370</v>
      </c>
      <c r="CG18" s="136" t="s">
        <v>371</v>
      </c>
      <c r="CH18" s="136" t="s">
        <v>372</v>
      </c>
      <c r="CI18" s="136" t="s">
        <v>373</v>
      </c>
      <c r="CJ18" s="136" t="s">
        <v>374</v>
      </c>
      <c r="CK18" s="136" t="s">
        <v>375</v>
      </c>
      <c r="CL18" s="64" t="s">
        <v>370</v>
      </c>
      <c r="CM18" s="64" t="s">
        <v>370</v>
      </c>
      <c r="CN18" s="136" t="s">
        <v>371</v>
      </c>
      <c r="CO18" s="136" t="s">
        <v>372</v>
      </c>
      <c r="CP18" s="136" t="s">
        <v>373</v>
      </c>
      <c r="CQ18" s="136" t="s">
        <v>374</v>
      </c>
      <c r="CR18" s="136" t="s">
        <v>375</v>
      </c>
      <c r="CS18" s="64" t="s">
        <v>370</v>
      </c>
      <c r="CT18" s="64" t="s">
        <v>370</v>
      </c>
      <c r="CU18" s="136" t="s">
        <v>371</v>
      </c>
      <c r="CV18" s="136" t="s">
        <v>372</v>
      </c>
      <c r="CW18" s="136" t="s">
        <v>373</v>
      </c>
      <c r="CX18" s="136" t="s">
        <v>374</v>
      </c>
      <c r="CY18" s="136" t="s">
        <v>375</v>
      </c>
      <c r="CZ18" s="135" t="s">
        <v>196</v>
      </c>
    </row>
    <row r="19" spans="1:104" ht="15.75">
      <c r="A19" s="137">
        <v>1</v>
      </c>
      <c r="B19" s="137">
        <v>2</v>
      </c>
      <c r="C19" s="137">
        <v>3</v>
      </c>
      <c r="D19" s="137">
        <v>4</v>
      </c>
      <c r="E19" s="137">
        <v>5</v>
      </c>
      <c r="F19" s="137" t="s">
        <v>376</v>
      </c>
      <c r="G19" s="137" t="s">
        <v>377</v>
      </c>
      <c r="H19" s="137" t="s">
        <v>378</v>
      </c>
      <c r="I19" s="137" t="s">
        <v>379</v>
      </c>
      <c r="J19" s="137" t="s">
        <v>380</v>
      </c>
      <c r="K19" s="137" t="s">
        <v>381</v>
      </c>
      <c r="L19" s="137" t="s">
        <v>382</v>
      </c>
      <c r="M19" s="137" t="s">
        <v>383</v>
      </c>
      <c r="N19" s="137" t="s">
        <v>384</v>
      </c>
      <c r="O19" s="137" t="s">
        <v>385</v>
      </c>
      <c r="P19" s="137" t="s">
        <v>386</v>
      </c>
      <c r="Q19" s="137" t="s">
        <v>387</v>
      </c>
      <c r="R19" s="137" t="s">
        <v>388</v>
      </c>
      <c r="S19" s="137" t="s">
        <v>389</v>
      </c>
      <c r="T19" s="137" t="s">
        <v>390</v>
      </c>
      <c r="U19" s="137" t="s">
        <v>391</v>
      </c>
      <c r="V19" s="137" t="s">
        <v>392</v>
      </c>
      <c r="W19" s="137" t="s">
        <v>393</v>
      </c>
      <c r="X19" s="137" t="s">
        <v>394</v>
      </c>
      <c r="Y19" s="137" t="s">
        <v>395</v>
      </c>
      <c r="Z19" s="137" t="s">
        <v>396</v>
      </c>
      <c r="AA19" s="137" t="s">
        <v>397</v>
      </c>
      <c r="AB19" s="137" t="s">
        <v>398</v>
      </c>
      <c r="AC19" s="137" t="s">
        <v>399</v>
      </c>
      <c r="AD19" s="137" t="s">
        <v>400</v>
      </c>
      <c r="AE19" s="137" t="s">
        <v>401</v>
      </c>
      <c r="AF19" s="137" t="s">
        <v>402</v>
      </c>
      <c r="AG19" s="137" t="s">
        <v>403</v>
      </c>
      <c r="AH19" s="137" t="s">
        <v>404</v>
      </c>
      <c r="AI19" s="137" t="s">
        <v>405</v>
      </c>
      <c r="AJ19" s="137" t="s">
        <v>406</v>
      </c>
      <c r="AK19" s="137" t="s">
        <v>407</v>
      </c>
      <c r="AL19" s="137" t="s">
        <v>408</v>
      </c>
      <c r="AM19" s="137" t="s">
        <v>409</v>
      </c>
      <c r="AN19" s="137" t="s">
        <v>410</v>
      </c>
      <c r="AO19" s="137" t="s">
        <v>411</v>
      </c>
      <c r="AP19" s="137" t="s">
        <v>412</v>
      </c>
      <c r="AQ19" s="137" t="s">
        <v>413</v>
      </c>
      <c r="AR19" s="137" t="s">
        <v>414</v>
      </c>
      <c r="AS19" s="137" t="s">
        <v>415</v>
      </c>
      <c r="AT19" s="137" t="s">
        <v>416</v>
      </c>
      <c r="AU19" s="137" t="s">
        <v>417</v>
      </c>
      <c r="AV19" s="137" t="s">
        <v>418</v>
      </c>
      <c r="AW19" s="137" t="s">
        <v>419</v>
      </c>
      <c r="AX19" s="137" t="s">
        <v>420</v>
      </c>
      <c r="AY19" s="137" t="s">
        <v>421</v>
      </c>
      <c r="AZ19" s="137" t="s">
        <v>422</v>
      </c>
      <c r="BA19" s="137" t="s">
        <v>423</v>
      </c>
      <c r="BB19" s="137" t="s">
        <v>424</v>
      </c>
      <c r="BC19" s="137" t="s">
        <v>425</v>
      </c>
      <c r="BD19" s="137" t="s">
        <v>426</v>
      </c>
      <c r="BE19" s="137" t="s">
        <v>427</v>
      </c>
      <c r="BF19" s="137" t="s">
        <v>428</v>
      </c>
      <c r="BG19" s="137" t="s">
        <v>429</v>
      </c>
      <c r="BH19" s="137" t="s">
        <v>430</v>
      </c>
      <c r="BI19" s="137" t="s">
        <v>431</v>
      </c>
      <c r="BJ19" s="137" t="s">
        <v>432</v>
      </c>
      <c r="BK19" s="137" t="s">
        <v>433</v>
      </c>
      <c r="BL19" s="137" t="s">
        <v>434</v>
      </c>
      <c r="BM19" s="137" t="s">
        <v>435</v>
      </c>
      <c r="BN19" s="137" t="s">
        <v>436</v>
      </c>
      <c r="BO19" s="137" t="s">
        <v>437</v>
      </c>
      <c r="BP19" s="137" t="s">
        <v>438</v>
      </c>
      <c r="BQ19" s="137" t="s">
        <v>439</v>
      </c>
      <c r="BR19" s="137" t="s">
        <v>440</v>
      </c>
      <c r="BS19" s="137" t="s">
        <v>441</v>
      </c>
      <c r="BT19" s="137" t="s">
        <v>442</v>
      </c>
      <c r="BU19" s="137" t="s">
        <v>443</v>
      </c>
      <c r="BV19" s="137" t="s">
        <v>444</v>
      </c>
      <c r="BW19" s="137" t="s">
        <v>445</v>
      </c>
      <c r="BX19" s="137" t="s">
        <v>446</v>
      </c>
      <c r="BY19" s="137" t="s">
        <v>447</v>
      </c>
      <c r="BZ19" s="137" t="s">
        <v>448</v>
      </c>
      <c r="CA19" s="137" t="s">
        <v>449</v>
      </c>
      <c r="CB19" s="137" t="s">
        <v>450</v>
      </c>
      <c r="CC19" s="137" t="s">
        <v>451</v>
      </c>
      <c r="CD19" s="137" t="s">
        <v>452</v>
      </c>
      <c r="CE19" s="137" t="s">
        <v>453</v>
      </c>
      <c r="CF19" s="137" t="s">
        <v>454</v>
      </c>
      <c r="CG19" s="137" t="s">
        <v>455</v>
      </c>
      <c r="CH19" s="137" t="s">
        <v>456</v>
      </c>
      <c r="CI19" s="137" t="s">
        <v>457</v>
      </c>
      <c r="CJ19" s="137" t="s">
        <v>458</v>
      </c>
      <c r="CK19" s="137" t="s">
        <v>459</v>
      </c>
      <c r="CL19" s="137" t="s">
        <v>460</v>
      </c>
      <c r="CM19" s="137" t="s">
        <v>461</v>
      </c>
      <c r="CN19" s="137" t="s">
        <v>462</v>
      </c>
      <c r="CO19" s="137" t="s">
        <v>463</v>
      </c>
      <c r="CP19" s="137" t="s">
        <v>464</v>
      </c>
      <c r="CQ19" s="137" t="s">
        <v>465</v>
      </c>
      <c r="CR19" s="137" t="s">
        <v>466</v>
      </c>
      <c r="CS19" s="137" t="s">
        <v>467</v>
      </c>
      <c r="CT19" s="137" t="s">
        <v>468</v>
      </c>
      <c r="CU19" s="137" t="s">
        <v>469</v>
      </c>
      <c r="CV19" s="137" t="s">
        <v>470</v>
      </c>
      <c r="CW19" s="137" t="s">
        <v>471</v>
      </c>
      <c r="CX19" s="137" t="s">
        <v>472</v>
      </c>
      <c r="CY19" s="137" t="s">
        <v>473</v>
      </c>
      <c r="CZ19" s="137" t="s">
        <v>474</v>
      </c>
    </row>
    <row r="20" spans="1:104" s="330" customFormat="1" ht="31.5">
      <c r="A20" s="305">
        <v>0</v>
      </c>
      <c r="B20" s="306" t="s">
        <v>92</v>
      </c>
      <c r="C20" s="326" t="s">
        <v>93</v>
      </c>
      <c r="D20" s="327">
        <v>0</v>
      </c>
      <c r="E20" s="327">
        <v>0</v>
      </c>
      <c r="F20" s="327">
        <v>0</v>
      </c>
      <c r="G20" s="327">
        <f>G22</f>
        <v>1.763</v>
      </c>
      <c r="H20" s="327">
        <f>H22</f>
        <v>0.8</v>
      </c>
      <c r="I20" s="327">
        <v>0</v>
      </c>
      <c r="J20" s="327">
        <f>J22</f>
        <v>1.157</v>
      </c>
      <c r="K20" s="327" t="s">
        <v>94</v>
      </c>
      <c r="L20" s="328" t="s">
        <v>94</v>
      </c>
      <c r="M20" s="327">
        <v>0</v>
      </c>
      <c r="N20" s="327">
        <f>N22</f>
        <v>1.763</v>
      </c>
      <c r="O20" s="327">
        <v>0</v>
      </c>
      <c r="P20" s="327">
        <v>0</v>
      </c>
      <c r="Q20" s="327">
        <f>Q22</f>
        <v>1.157</v>
      </c>
      <c r="R20" s="327" t="s">
        <v>94</v>
      </c>
      <c r="S20" s="328" t="s">
        <v>94</v>
      </c>
      <c r="T20" s="327">
        <v>0</v>
      </c>
      <c r="U20" s="327">
        <f>U22+U23</f>
        <v>5.808999999999999</v>
      </c>
      <c r="V20" s="327">
        <f>V22</f>
        <v>1.2</v>
      </c>
      <c r="W20" s="327">
        <v>0</v>
      </c>
      <c r="X20" s="327">
        <f>X22</f>
        <v>1.904</v>
      </c>
      <c r="Y20" s="327" t="s">
        <v>94</v>
      </c>
      <c r="Z20" s="328" t="s">
        <v>475</v>
      </c>
      <c r="AA20" s="327">
        <v>0</v>
      </c>
      <c r="AB20" s="327">
        <f>AB22+AB23</f>
        <v>5.808999999999999</v>
      </c>
      <c r="AC20" s="327">
        <f>AC22</f>
        <v>1.2</v>
      </c>
      <c r="AD20" s="327">
        <v>0</v>
      </c>
      <c r="AE20" s="327">
        <f>AE22</f>
        <v>1.904</v>
      </c>
      <c r="AF20" s="327" t="s">
        <v>94</v>
      </c>
      <c r="AG20" s="328" t="s">
        <v>475</v>
      </c>
      <c r="AH20" s="327">
        <v>0</v>
      </c>
      <c r="AI20" s="327">
        <f>AI22</f>
        <v>1.358</v>
      </c>
      <c r="AJ20" s="327">
        <f>AJ22</f>
        <v>1.2</v>
      </c>
      <c r="AK20" s="327">
        <v>0</v>
      </c>
      <c r="AL20" s="327">
        <v>0</v>
      </c>
      <c r="AM20" s="327" t="s">
        <v>94</v>
      </c>
      <c r="AN20" s="328" t="s">
        <v>94</v>
      </c>
      <c r="AO20" s="327">
        <v>0</v>
      </c>
      <c r="AP20" s="327">
        <f>AP22</f>
        <v>1.762</v>
      </c>
      <c r="AQ20" s="327">
        <f>AQ22</f>
        <v>1.2</v>
      </c>
      <c r="AR20" s="327">
        <v>0</v>
      </c>
      <c r="AS20" s="327">
        <v>0</v>
      </c>
      <c r="AT20" s="327" t="s">
        <v>94</v>
      </c>
      <c r="AU20" s="328" t="s">
        <v>94</v>
      </c>
      <c r="AV20" s="327">
        <v>0</v>
      </c>
      <c r="AW20" s="327">
        <f>AW22</f>
        <v>3.144</v>
      </c>
      <c r="AX20" s="327">
        <f>AX22</f>
        <v>0.8</v>
      </c>
      <c r="AY20" s="327">
        <v>0</v>
      </c>
      <c r="AZ20" s="327">
        <f>AZ22</f>
        <v>2.36</v>
      </c>
      <c r="BA20" s="327" t="s">
        <v>94</v>
      </c>
      <c r="BB20" s="328" t="s">
        <v>94</v>
      </c>
      <c r="BC20" s="327">
        <v>0</v>
      </c>
      <c r="BD20" s="327">
        <f>BD22</f>
        <v>3.5549999999999997</v>
      </c>
      <c r="BE20" s="327">
        <f>BE22</f>
        <v>0.8</v>
      </c>
      <c r="BF20" s="327">
        <v>0</v>
      </c>
      <c r="BG20" s="327">
        <f>BG22</f>
        <v>2.36</v>
      </c>
      <c r="BH20" s="327" t="s">
        <v>94</v>
      </c>
      <c r="BI20" s="328" t="s">
        <v>94</v>
      </c>
      <c r="BJ20" s="327">
        <v>0</v>
      </c>
      <c r="BK20" s="327">
        <f>BK22</f>
        <v>0.905</v>
      </c>
      <c r="BL20" s="327">
        <f>BL22</f>
        <v>0.8</v>
      </c>
      <c r="BM20" s="327">
        <v>0</v>
      </c>
      <c r="BN20" s="327">
        <v>0</v>
      </c>
      <c r="BO20" s="327" t="s">
        <v>94</v>
      </c>
      <c r="BP20" s="328" t="s">
        <v>94</v>
      </c>
      <c r="BQ20" s="327">
        <v>0</v>
      </c>
      <c r="BR20" s="327">
        <f>BR22</f>
        <v>1.175</v>
      </c>
      <c r="BS20" s="327">
        <f>BS22</f>
        <v>0.8</v>
      </c>
      <c r="BT20" s="327">
        <v>0</v>
      </c>
      <c r="BU20" s="327">
        <v>0</v>
      </c>
      <c r="BV20" s="327" t="s">
        <v>94</v>
      </c>
      <c r="BW20" s="328" t="s">
        <v>94</v>
      </c>
      <c r="BX20" s="327">
        <v>0</v>
      </c>
      <c r="BY20" s="327">
        <v>0</v>
      </c>
      <c r="BZ20" s="327">
        <v>0</v>
      </c>
      <c r="CA20" s="327">
        <v>0</v>
      </c>
      <c r="CB20" s="327">
        <v>0</v>
      </c>
      <c r="CC20" s="327" t="s">
        <v>94</v>
      </c>
      <c r="CD20" s="328" t="s">
        <v>94</v>
      </c>
      <c r="CE20" s="327">
        <v>0</v>
      </c>
      <c r="CF20" s="327">
        <v>0</v>
      </c>
      <c r="CG20" s="327">
        <v>0</v>
      </c>
      <c r="CH20" s="327">
        <v>0</v>
      </c>
      <c r="CI20" s="327">
        <v>0</v>
      </c>
      <c r="CJ20" s="327" t="s">
        <v>94</v>
      </c>
      <c r="CK20" s="328" t="s">
        <v>94</v>
      </c>
      <c r="CL20" s="327">
        <v>0</v>
      </c>
      <c r="CM20" s="327">
        <f>G20+U20+AI20+AW20+BK20</f>
        <v>12.979</v>
      </c>
      <c r="CN20" s="327">
        <f>H20+V20+AJ20+AX20+BL20</f>
        <v>4.8</v>
      </c>
      <c r="CO20" s="327">
        <v>0</v>
      </c>
      <c r="CP20" s="327">
        <f>J20+X20+AZ20</f>
        <v>5.420999999999999</v>
      </c>
      <c r="CQ20" s="327" t="s">
        <v>94</v>
      </c>
      <c r="CR20" s="328" t="s">
        <v>475</v>
      </c>
      <c r="CS20" s="327">
        <v>0</v>
      </c>
      <c r="CT20" s="327">
        <f>N20+AB20+AP20+BD20+BR20</f>
        <v>14.064</v>
      </c>
      <c r="CU20" s="327">
        <v>4.8</v>
      </c>
      <c r="CV20" s="327">
        <v>0</v>
      </c>
      <c r="CW20" s="327">
        <v>5.42</v>
      </c>
      <c r="CX20" s="327" t="s">
        <v>94</v>
      </c>
      <c r="CY20" s="328" t="s">
        <v>475</v>
      </c>
      <c r="CZ20" s="329" t="s">
        <v>316</v>
      </c>
    </row>
    <row r="21" spans="1:104" ht="31.5">
      <c r="A21" s="331" t="s">
        <v>95</v>
      </c>
      <c r="B21" s="318" t="s">
        <v>96</v>
      </c>
      <c r="C21" s="332" t="s">
        <v>93</v>
      </c>
      <c r="D21" s="333">
        <v>0</v>
      </c>
      <c r="E21" s="333">
        <v>0</v>
      </c>
      <c r="F21" s="333">
        <v>0</v>
      </c>
      <c r="G21" s="333">
        <v>0</v>
      </c>
      <c r="H21" s="333">
        <v>0</v>
      </c>
      <c r="I21" s="333">
        <v>0</v>
      </c>
      <c r="J21" s="333">
        <v>0</v>
      </c>
      <c r="K21" s="334" t="s">
        <v>94</v>
      </c>
      <c r="L21" s="335" t="s">
        <v>94</v>
      </c>
      <c r="M21" s="333">
        <v>0</v>
      </c>
      <c r="N21" s="333">
        <v>0</v>
      </c>
      <c r="O21" s="333">
        <v>0</v>
      </c>
      <c r="P21" s="333">
        <v>0</v>
      </c>
      <c r="Q21" s="333">
        <v>0</v>
      </c>
      <c r="R21" s="334" t="s">
        <v>94</v>
      </c>
      <c r="S21" s="335" t="s">
        <v>94</v>
      </c>
      <c r="T21" s="333">
        <v>0</v>
      </c>
      <c r="U21" s="333">
        <v>0</v>
      </c>
      <c r="V21" s="333">
        <v>0</v>
      </c>
      <c r="W21" s="333">
        <v>0</v>
      </c>
      <c r="X21" s="333">
        <v>0</v>
      </c>
      <c r="Y21" s="333" t="s">
        <v>94</v>
      </c>
      <c r="Z21" s="336" t="s">
        <v>94</v>
      </c>
      <c r="AA21" s="333">
        <v>0</v>
      </c>
      <c r="AB21" s="333">
        <v>0</v>
      </c>
      <c r="AC21" s="333">
        <v>0</v>
      </c>
      <c r="AD21" s="333">
        <v>0</v>
      </c>
      <c r="AE21" s="333">
        <v>0</v>
      </c>
      <c r="AF21" s="333" t="s">
        <v>94</v>
      </c>
      <c r="AG21" s="336" t="s">
        <v>94</v>
      </c>
      <c r="AH21" s="333">
        <v>0</v>
      </c>
      <c r="AI21" s="333">
        <v>0</v>
      </c>
      <c r="AJ21" s="333">
        <v>0</v>
      </c>
      <c r="AK21" s="333">
        <v>0</v>
      </c>
      <c r="AL21" s="333">
        <v>0</v>
      </c>
      <c r="AM21" s="333" t="s">
        <v>94</v>
      </c>
      <c r="AN21" s="336" t="s">
        <v>94</v>
      </c>
      <c r="AO21" s="333">
        <v>0</v>
      </c>
      <c r="AP21" s="333">
        <v>0</v>
      </c>
      <c r="AQ21" s="333">
        <v>0</v>
      </c>
      <c r="AR21" s="333">
        <v>0</v>
      </c>
      <c r="AS21" s="333">
        <v>0</v>
      </c>
      <c r="AT21" s="333" t="s">
        <v>94</v>
      </c>
      <c r="AU21" s="336" t="s">
        <v>94</v>
      </c>
      <c r="AV21" s="333">
        <v>0</v>
      </c>
      <c r="AW21" s="333">
        <v>0</v>
      </c>
      <c r="AX21" s="333">
        <v>0</v>
      </c>
      <c r="AY21" s="333">
        <v>0</v>
      </c>
      <c r="AZ21" s="333">
        <v>0</v>
      </c>
      <c r="BA21" s="333" t="s">
        <v>94</v>
      </c>
      <c r="BB21" s="336" t="s">
        <v>94</v>
      </c>
      <c r="BC21" s="333">
        <v>0</v>
      </c>
      <c r="BD21" s="333">
        <v>0</v>
      </c>
      <c r="BE21" s="333">
        <v>0</v>
      </c>
      <c r="BF21" s="333">
        <v>0</v>
      </c>
      <c r="BG21" s="333">
        <v>0</v>
      </c>
      <c r="BH21" s="333" t="s">
        <v>94</v>
      </c>
      <c r="BI21" s="336" t="s">
        <v>94</v>
      </c>
      <c r="BJ21" s="333">
        <v>0</v>
      </c>
      <c r="BK21" s="333">
        <v>0</v>
      </c>
      <c r="BL21" s="333">
        <v>0</v>
      </c>
      <c r="BM21" s="333">
        <v>0</v>
      </c>
      <c r="BN21" s="333">
        <v>0</v>
      </c>
      <c r="BO21" s="333" t="s">
        <v>94</v>
      </c>
      <c r="BP21" s="336" t="s">
        <v>94</v>
      </c>
      <c r="BQ21" s="333">
        <v>0</v>
      </c>
      <c r="BR21" s="333">
        <v>0</v>
      </c>
      <c r="BS21" s="333">
        <v>0</v>
      </c>
      <c r="BT21" s="333">
        <v>0</v>
      </c>
      <c r="BU21" s="333">
        <v>0</v>
      </c>
      <c r="BV21" s="333" t="s">
        <v>94</v>
      </c>
      <c r="BW21" s="336" t="s">
        <v>94</v>
      </c>
      <c r="BX21" s="333">
        <v>0</v>
      </c>
      <c r="BY21" s="333">
        <v>0</v>
      </c>
      <c r="BZ21" s="333">
        <v>0</v>
      </c>
      <c r="CA21" s="333">
        <v>0</v>
      </c>
      <c r="CB21" s="333">
        <v>0</v>
      </c>
      <c r="CC21" s="333" t="s">
        <v>94</v>
      </c>
      <c r="CD21" s="336" t="s">
        <v>94</v>
      </c>
      <c r="CE21" s="333">
        <v>0</v>
      </c>
      <c r="CF21" s="333">
        <v>0</v>
      </c>
      <c r="CG21" s="333">
        <v>0</v>
      </c>
      <c r="CH21" s="333">
        <v>0</v>
      </c>
      <c r="CI21" s="333">
        <v>0</v>
      </c>
      <c r="CJ21" s="333" t="s">
        <v>94</v>
      </c>
      <c r="CK21" s="336" t="s">
        <v>94</v>
      </c>
      <c r="CL21" s="333">
        <v>0</v>
      </c>
      <c r="CM21" s="327">
        <v>0</v>
      </c>
      <c r="CN21" s="333">
        <v>0</v>
      </c>
      <c r="CO21" s="333">
        <v>0</v>
      </c>
      <c r="CP21" s="333">
        <v>0</v>
      </c>
      <c r="CQ21" s="333" t="s">
        <v>94</v>
      </c>
      <c r="CR21" s="336" t="s">
        <v>94</v>
      </c>
      <c r="CS21" s="333">
        <v>0</v>
      </c>
      <c r="CT21" s="327">
        <v>0</v>
      </c>
      <c r="CU21" s="333">
        <v>0</v>
      </c>
      <c r="CV21" s="333">
        <v>0</v>
      </c>
      <c r="CW21" s="333">
        <v>0</v>
      </c>
      <c r="CX21" s="333" t="s">
        <v>94</v>
      </c>
      <c r="CY21" s="336" t="s">
        <v>94</v>
      </c>
      <c r="CZ21" s="329"/>
    </row>
    <row r="22" spans="1:104" s="330" customFormat="1" ht="31.5">
      <c r="A22" s="305" t="s">
        <v>97</v>
      </c>
      <c r="B22" s="306" t="s">
        <v>98</v>
      </c>
      <c r="C22" s="326" t="s">
        <v>93</v>
      </c>
      <c r="D22" s="327">
        <v>0</v>
      </c>
      <c r="E22" s="327">
        <v>0</v>
      </c>
      <c r="F22" s="327">
        <v>0</v>
      </c>
      <c r="G22" s="327">
        <f>G24</f>
        <v>1.763</v>
      </c>
      <c r="H22" s="327">
        <f>H24</f>
        <v>0.8</v>
      </c>
      <c r="I22" s="327">
        <v>0</v>
      </c>
      <c r="J22" s="327">
        <f>J24</f>
        <v>1.157</v>
      </c>
      <c r="K22" s="327" t="s">
        <v>94</v>
      </c>
      <c r="L22" s="328" t="s">
        <v>94</v>
      </c>
      <c r="M22" s="327">
        <v>0</v>
      </c>
      <c r="N22" s="327">
        <f>N24</f>
        <v>1.763</v>
      </c>
      <c r="O22" s="327">
        <v>0</v>
      </c>
      <c r="P22" s="327">
        <v>0</v>
      </c>
      <c r="Q22" s="327">
        <f>Q24</f>
        <v>1.157</v>
      </c>
      <c r="R22" s="327" t="s">
        <v>94</v>
      </c>
      <c r="S22" s="328" t="s">
        <v>94</v>
      </c>
      <c r="T22" s="327">
        <v>0</v>
      </c>
      <c r="U22" s="327">
        <f>U54+U55</f>
        <v>3.271</v>
      </c>
      <c r="V22" s="327">
        <f>V53</f>
        <v>1.2</v>
      </c>
      <c r="W22" s="327">
        <v>0</v>
      </c>
      <c r="X22" s="327">
        <f>X24</f>
        <v>1.904</v>
      </c>
      <c r="Y22" s="327" t="s">
        <v>94</v>
      </c>
      <c r="Z22" s="328" t="s">
        <v>94</v>
      </c>
      <c r="AA22" s="327">
        <v>0</v>
      </c>
      <c r="AB22" s="327">
        <f>AB54+AB55</f>
        <v>3.271</v>
      </c>
      <c r="AC22" s="327">
        <f>AC24</f>
        <v>1.2</v>
      </c>
      <c r="AD22" s="327">
        <v>0</v>
      </c>
      <c r="AE22" s="327">
        <f>AE24</f>
        <v>1.904</v>
      </c>
      <c r="AF22" s="327" t="s">
        <v>94</v>
      </c>
      <c r="AG22" s="328" t="s">
        <v>94</v>
      </c>
      <c r="AH22" s="327">
        <v>0</v>
      </c>
      <c r="AI22" s="327">
        <f>AI24</f>
        <v>1.358</v>
      </c>
      <c r="AJ22" s="327">
        <f>AJ24</f>
        <v>1.2</v>
      </c>
      <c r="AK22" s="327">
        <v>0</v>
      </c>
      <c r="AL22" s="327">
        <v>0</v>
      </c>
      <c r="AM22" s="327" t="s">
        <v>94</v>
      </c>
      <c r="AN22" s="328" t="s">
        <v>94</v>
      </c>
      <c r="AO22" s="327">
        <v>0</v>
      </c>
      <c r="AP22" s="327">
        <f>AP24</f>
        <v>1.762</v>
      </c>
      <c r="AQ22" s="327">
        <f>AQ24</f>
        <v>1.2</v>
      </c>
      <c r="AR22" s="327">
        <v>0</v>
      </c>
      <c r="AS22" s="327">
        <v>0</v>
      </c>
      <c r="AT22" s="327" t="s">
        <v>94</v>
      </c>
      <c r="AU22" s="328" t="s">
        <v>94</v>
      </c>
      <c r="AV22" s="327">
        <v>0</v>
      </c>
      <c r="AW22" s="327">
        <f>AW24</f>
        <v>3.144</v>
      </c>
      <c r="AX22" s="327">
        <f>AX24</f>
        <v>0.8</v>
      </c>
      <c r="AY22" s="327">
        <v>0</v>
      </c>
      <c r="AZ22" s="327">
        <f>AZ24</f>
        <v>2.36</v>
      </c>
      <c r="BA22" s="327" t="s">
        <v>94</v>
      </c>
      <c r="BB22" s="328" t="s">
        <v>94</v>
      </c>
      <c r="BC22" s="327">
        <v>0</v>
      </c>
      <c r="BD22" s="327">
        <f>BD24</f>
        <v>3.5549999999999997</v>
      </c>
      <c r="BE22" s="327">
        <f>BE24</f>
        <v>0.8</v>
      </c>
      <c r="BF22" s="327">
        <v>0</v>
      </c>
      <c r="BG22" s="327">
        <f>BG24</f>
        <v>2.36</v>
      </c>
      <c r="BH22" s="327" t="s">
        <v>94</v>
      </c>
      <c r="BI22" s="328" t="s">
        <v>94</v>
      </c>
      <c r="BJ22" s="327">
        <v>0</v>
      </c>
      <c r="BK22" s="327">
        <f>BK24</f>
        <v>0.905</v>
      </c>
      <c r="BL22" s="327">
        <f>BL24</f>
        <v>0.8</v>
      </c>
      <c r="BM22" s="327">
        <v>0</v>
      </c>
      <c r="BN22" s="327">
        <v>0</v>
      </c>
      <c r="BO22" s="327" t="s">
        <v>94</v>
      </c>
      <c r="BP22" s="328" t="s">
        <v>94</v>
      </c>
      <c r="BQ22" s="327">
        <v>0</v>
      </c>
      <c r="BR22" s="327">
        <f>BR24</f>
        <v>1.175</v>
      </c>
      <c r="BS22" s="327">
        <f>BS24</f>
        <v>0.8</v>
      </c>
      <c r="BT22" s="327">
        <v>0</v>
      </c>
      <c r="BU22" s="327">
        <v>0</v>
      </c>
      <c r="BV22" s="327" t="s">
        <v>94</v>
      </c>
      <c r="BW22" s="328" t="s">
        <v>94</v>
      </c>
      <c r="BX22" s="327">
        <v>0</v>
      </c>
      <c r="BY22" s="327">
        <v>0</v>
      </c>
      <c r="BZ22" s="327">
        <v>0</v>
      </c>
      <c r="CA22" s="327">
        <v>0</v>
      </c>
      <c r="CB22" s="327">
        <v>0</v>
      </c>
      <c r="CC22" s="327" t="s">
        <v>94</v>
      </c>
      <c r="CD22" s="328" t="s">
        <v>94</v>
      </c>
      <c r="CE22" s="327">
        <v>0</v>
      </c>
      <c r="CF22" s="327">
        <v>0</v>
      </c>
      <c r="CG22" s="327">
        <v>0</v>
      </c>
      <c r="CH22" s="327">
        <v>0</v>
      </c>
      <c r="CI22" s="327">
        <v>0</v>
      </c>
      <c r="CJ22" s="327" t="s">
        <v>94</v>
      </c>
      <c r="CK22" s="328" t="s">
        <v>94</v>
      </c>
      <c r="CL22" s="327">
        <v>0</v>
      </c>
      <c r="CM22" s="327">
        <f>G22+U22+AI22+AW22+BK22</f>
        <v>10.440999999999999</v>
      </c>
      <c r="CN22" s="327">
        <f>CN20</f>
        <v>4.8</v>
      </c>
      <c r="CO22" s="327">
        <v>0</v>
      </c>
      <c r="CP22" s="327">
        <f>CP20</f>
        <v>5.420999999999999</v>
      </c>
      <c r="CQ22" s="327" t="s">
        <v>94</v>
      </c>
      <c r="CR22" s="328" t="s">
        <v>94</v>
      </c>
      <c r="CS22" s="327">
        <v>0</v>
      </c>
      <c r="CT22" s="327">
        <v>11.52</v>
      </c>
      <c r="CU22" s="327">
        <v>4.8</v>
      </c>
      <c r="CV22" s="327">
        <v>0</v>
      </c>
      <c r="CW22" s="327">
        <v>5.42</v>
      </c>
      <c r="CX22" s="327" t="s">
        <v>94</v>
      </c>
      <c r="CY22" s="328" t="s">
        <v>94</v>
      </c>
      <c r="CZ22" s="329" t="s">
        <v>316</v>
      </c>
    </row>
    <row r="23" spans="1:104" ht="31.5">
      <c r="A23" s="331" t="s">
        <v>99</v>
      </c>
      <c r="B23" s="318" t="s">
        <v>100</v>
      </c>
      <c r="C23" s="332" t="s">
        <v>93</v>
      </c>
      <c r="D23" s="333">
        <v>0</v>
      </c>
      <c r="E23" s="333">
        <v>0</v>
      </c>
      <c r="F23" s="333">
        <v>0</v>
      </c>
      <c r="G23" s="333">
        <v>0</v>
      </c>
      <c r="H23" s="333">
        <v>0</v>
      </c>
      <c r="I23" s="333">
        <v>0</v>
      </c>
      <c r="J23" s="333">
        <v>0</v>
      </c>
      <c r="K23" s="334" t="s">
        <v>94</v>
      </c>
      <c r="L23" s="335" t="s">
        <v>94</v>
      </c>
      <c r="M23" s="333">
        <v>0</v>
      </c>
      <c r="N23" s="333">
        <v>0</v>
      </c>
      <c r="O23" s="333">
        <v>0</v>
      </c>
      <c r="P23" s="333">
        <v>0</v>
      </c>
      <c r="Q23" s="333">
        <v>0</v>
      </c>
      <c r="R23" s="334" t="s">
        <v>94</v>
      </c>
      <c r="S23" s="335" t="s">
        <v>94</v>
      </c>
      <c r="T23" s="333">
        <v>0</v>
      </c>
      <c r="U23" s="333">
        <f>U61</f>
        <v>2.538</v>
      </c>
      <c r="V23" s="333">
        <v>0</v>
      </c>
      <c r="W23" s="333">
        <v>0</v>
      </c>
      <c r="X23" s="333">
        <v>0</v>
      </c>
      <c r="Y23" s="333" t="s">
        <v>94</v>
      </c>
      <c r="Z23" s="336" t="s">
        <v>475</v>
      </c>
      <c r="AA23" s="333">
        <v>0</v>
      </c>
      <c r="AB23" s="333">
        <f>AB61</f>
        <v>2.538</v>
      </c>
      <c r="AC23" s="333">
        <v>0</v>
      </c>
      <c r="AD23" s="333">
        <v>0</v>
      </c>
      <c r="AE23" s="333">
        <v>0</v>
      </c>
      <c r="AF23" s="333" t="s">
        <v>94</v>
      </c>
      <c r="AG23" s="336" t="s">
        <v>475</v>
      </c>
      <c r="AH23" s="333">
        <v>0</v>
      </c>
      <c r="AI23" s="333">
        <v>0</v>
      </c>
      <c r="AJ23" s="333">
        <v>0</v>
      </c>
      <c r="AK23" s="333">
        <v>0</v>
      </c>
      <c r="AL23" s="333">
        <v>0</v>
      </c>
      <c r="AM23" s="333" t="s">
        <v>94</v>
      </c>
      <c r="AN23" s="336" t="s">
        <v>94</v>
      </c>
      <c r="AO23" s="333">
        <v>0</v>
      </c>
      <c r="AP23" s="333">
        <v>0</v>
      </c>
      <c r="AQ23" s="333">
        <v>0</v>
      </c>
      <c r="AR23" s="333">
        <v>0</v>
      </c>
      <c r="AS23" s="333">
        <v>0</v>
      </c>
      <c r="AT23" s="333" t="s">
        <v>94</v>
      </c>
      <c r="AU23" s="336" t="s">
        <v>94</v>
      </c>
      <c r="AV23" s="333">
        <v>0</v>
      </c>
      <c r="AW23" s="333">
        <v>0</v>
      </c>
      <c r="AX23" s="333">
        <v>0</v>
      </c>
      <c r="AY23" s="333">
        <v>0</v>
      </c>
      <c r="AZ23" s="333">
        <v>0</v>
      </c>
      <c r="BA23" s="333" t="s">
        <v>94</v>
      </c>
      <c r="BB23" s="336" t="s">
        <v>94</v>
      </c>
      <c r="BC23" s="333">
        <v>0</v>
      </c>
      <c r="BD23" s="333">
        <v>0</v>
      </c>
      <c r="BE23" s="333">
        <v>0</v>
      </c>
      <c r="BF23" s="333">
        <v>0</v>
      </c>
      <c r="BG23" s="333">
        <v>0</v>
      </c>
      <c r="BH23" s="333" t="s">
        <v>94</v>
      </c>
      <c r="BI23" s="336" t="s">
        <v>94</v>
      </c>
      <c r="BJ23" s="333">
        <v>0</v>
      </c>
      <c r="BK23" s="333">
        <v>0</v>
      </c>
      <c r="BL23" s="333">
        <v>0</v>
      </c>
      <c r="BM23" s="333">
        <v>0</v>
      </c>
      <c r="BN23" s="333">
        <v>0</v>
      </c>
      <c r="BO23" s="333" t="s">
        <v>94</v>
      </c>
      <c r="BP23" s="336" t="s">
        <v>94</v>
      </c>
      <c r="BQ23" s="333">
        <v>0</v>
      </c>
      <c r="BR23" s="333">
        <v>0</v>
      </c>
      <c r="BS23" s="333">
        <v>0</v>
      </c>
      <c r="BT23" s="333">
        <v>0</v>
      </c>
      <c r="BU23" s="333">
        <v>0</v>
      </c>
      <c r="BV23" s="333" t="s">
        <v>94</v>
      </c>
      <c r="BW23" s="336" t="s">
        <v>94</v>
      </c>
      <c r="BX23" s="333">
        <v>0</v>
      </c>
      <c r="BY23" s="333">
        <v>0</v>
      </c>
      <c r="BZ23" s="333">
        <v>0</v>
      </c>
      <c r="CA23" s="333">
        <v>0</v>
      </c>
      <c r="CB23" s="333">
        <v>0</v>
      </c>
      <c r="CC23" s="333" t="s">
        <v>94</v>
      </c>
      <c r="CD23" s="336" t="s">
        <v>94</v>
      </c>
      <c r="CE23" s="333">
        <v>0</v>
      </c>
      <c r="CF23" s="333">
        <v>0</v>
      </c>
      <c r="CG23" s="333">
        <v>0</v>
      </c>
      <c r="CH23" s="333">
        <v>0</v>
      </c>
      <c r="CI23" s="333">
        <v>0</v>
      </c>
      <c r="CJ23" s="333" t="s">
        <v>94</v>
      </c>
      <c r="CK23" s="336" t="s">
        <v>94</v>
      </c>
      <c r="CL23" s="333">
        <v>0</v>
      </c>
      <c r="CM23" s="327">
        <v>2.538</v>
      </c>
      <c r="CN23" s="333">
        <v>0</v>
      </c>
      <c r="CO23" s="333">
        <v>0</v>
      </c>
      <c r="CP23" s="333">
        <v>0</v>
      </c>
      <c r="CQ23" s="333" t="s">
        <v>94</v>
      </c>
      <c r="CR23" s="336" t="s">
        <v>475</v>
      </c>
      <c r="CS23" s="333">
        <v>0</v>
      </c>
      <c r="CT23" s="327">
        <v>2.54</v>
      </c>
      <c r="CU23" s="333">
        <v>0</v>
      </c>
      <c r="CV23" s="333">
        <v>0</v>
      </c>
      <c r="CW23" s="333">
        <v>0</v>
      </c>
      <c r="CX23" s="333" t="s">
        <v>94</v>
      </c>
      <c r="CY23" s="336" t="s">
        <v>475</v>
      </c>
      <c r="CZ23" s="329"/>
    </row>
    <row r="24" spans="1:104" s="40" customFormat="1" ht="31.5">
      <c r="A24" s="331">
        <v>1</v>
      </c>
      <c r="B24" s="318" t="s">
        <v>101</v>
      </c>
      <c r="C24" s="332" t="s">
        <v>93</v>
      </c>
      <c r="D24" s="334">
        <v>0</v>
      </c>
      <c r="E24" s="334">
        <v>0</v>
      </c>
      <c r="F24" s="334">
        <v>0</v>
      </c>
      <c r="G24" s="334">
        <f>G53</f>
        <v>1.763</v>
      </c>
      <c r="H24" s="334">
        <f>H53</f>
        <v>0.8</v>
      </c>
      <c r="I24" s="334">
        <v>0</v>
      </c>
      <c r="J24" s="334">
        <f>J53</f>
        <v>1.157</v>
      </c>
      <c r="K24" s="334" t="s">
        <v>94</v>
      </c>
      <c r="L24" s="335" t="s">
        <v>94</v>
      </c>
      <c r="M24" s="334">
        <v>0</v>
      </c>
      <c r="N24" s="334">
        <f>N53</f>
        <v>1.763</v>
      </c>
      <c r="O24" s="334">
        <v>0</v>
      </c>
      <c r="P24" s="334">
        <v>0</v>
      </c>
      <c r="Q24" s="334">
        <f>Q53</f>
        <v>1.157</v>
      </c>
      <c r="R24" s="334" t="s">
        <v>94</v>
      </c>
      <c r="S24" s="335" t="s">
        <v>94</v>
      </c>
      <c r="T24" s="334">
        <v>0</v>
      </c>
      <c r="U24" s="334">
        <f>U54+U55+U61</f>
        <v>5.808999999999999</v>
      </c>
      <c r="V24" s="334">
        <f>V53</f>
        <v>1.2</v>
      </c>
      <c r="W24" s="334">
        <v>0</v>
      </c>
      <c r="X24" s="334">
        <f>X53</f>
        <v>1.904</v>
      </c>
      <c r="Y24" s="334" t="s">
        <v>94</v>
      </c>
      <c r="Z24" s="335" t="s">
        <v>475</v>
      </c>
      <c r="AA24" s="334">
        <v>0</v>
      </c>
      <c r="AB24" s="334">
        <f>AB54+AB55+AB61</f>
        <v>5.808999999999999</v>
      </c>
      <c r="AC24" s="334">
        <f>AC55</f>
        <v>1.2</v>
      </c>
      <c r="AD24" s="334">
        <v>0</v>
      </c>
      <c r="AE24" s="334">
        <f>AE54</f>
        <v>1.904</v>
      </c>
      <c r="AF24" s="334" t="s">
        <v>94</v>
      </c>
      <c r="AG24" s="335" t="s">
        <v>475</v>
      </c>
      <c r="AH24" s="334">
        <v>0</v>
      </c>
      <c r="AI24" s="334">
        <f>AI56</f>
        <v>1.358</v>
      </c>
      <c r="AJ24" s="334">
        <f>AJ56</f>
        <v>1.2</v>
      </c>
      <c r="AK24" s="334">
        <v>0</v>
      </c>
      <c r="AL24" s="334">
        <v>0</v>
      </c>
      <c r="AM24" s="334" t="s">
        <v>94</v>
      </c>
      <c r="AN24" s="335" t="s">
        <v>94</v>
      </c>
      <c r="AO24" s="334">
        <v>0</v>
      </c>
      <c r="AP24" s="334">
        <f>AP56</f>
        <v>1.762</v>
      </c>
      <c r="AQ24" s="334">
        <f>AQ56</f>
        <v>1.2</v>
      </c>
      <c r="AR24" s="334">
        <v>0</v>
      </c>
      <c r="AS24" s="334">
        <v>0</v>
      </c>
      <c r="AT24" s="334" t="s">
        <v>94</v>
      </c>
      <c r="AU24" s="335" t="s">
        <v>94</v>
      </c>
      <c r="AV24" s="334">
        <v>0</v>
      </c>
      <c r="AW24" s="334">
        <f>AW57+AW58</f>
        <v>3.144</v>
      </c>
      <c r="AX24" s="334">
        <f>AX58</f>
        <v>0.8</v>
      </c>
      <c r="AY24" s="334">
        <v>0</v>
      </c>
      <c r="AZ24" s="334">
        <f>AZ57</f>
        <v>2.36</v>
      </c>
      <c r="BA24" s="334" t="s">
        <v>94</v>
      </c>
      <c r="BB24" s="335" t="s">
        <v>94</v>
      </c>
      <c r="BC24" s="334">
        <v>0</v>
      </c>
      <c r="BD24" s="334">
        <f>BD57+BD58</f>
        <v>3.5549999999999997</v>
      </c>
      <c r="BE24" s="334">
        <f>BE58</f>
        <v>0.8</v>
      </c>
      <c r="BF24" s="334">
        <v>0</v>
      </c>
      <c r="BG24" s="334">
        <f>BG57</f>
        <v>2.36</v>
      </c>
      <c r="BH24" s="334" t="s">
        <v>94</v>
      </c>
      <c r="BI24" s="335" t="s">
        <v>94</v>
      </c>
      <c r="BJ24" s="334">
        <v>0</v>
      </c>
      <c r="BK24" s="334">
        <f>BK59</f>
        <v>0.905</v>
      </c>
      <c r="BL24" s="334">
        <f>BL59</f>
        <v>0.8</v>
      </c>
      <c r="BM24" s="334">
        <v>0</v>
      </c>
      <c r="BN24" s="334">
        <v>0</v>
      </c>
      <c r="BO24" s="334" t="s">
        <v>94</v>
      </c>
      <c r="BP24" s="335" t="s">
        <v>94</v>
      </c>
      <c r="BQ24" s="334">
        <v>0</v>
      </c>
      <c r="BR24" s="334">
        <f>BR59</f>
        <v>1.175</v>
      </c>
      <c r="BS24" s="334">
        <f>BS59</f>
        <v>0.8</v>
      </c>
      <c r="BT24" s="334">
        <v>0</v>
      </c>
      <c r="BU24" s="334">
        <v>0</v>
      </c>
      <c r="BV24" s="334" t="s">
        <v>94</v>
      </c>
      <c r="BW24" s="335" t="s">
        <v>94</v>
      </c>
      <c r="BX24" s="334">
        <v>0</v>
      </c>
      <c r="BY24" s="334">
        <v>0</v>
      </c>
      <c r="BZ24" s="334">
        <v>0</v>
      </c>
      <c r="CA24" s="334">
        <v>0</v>
      </c>
      <c r="CB24" s="334">
        <v>0</v>
      </c>
      <c r="CC24" s="334" t="s">
        <v>94</v>
      </c>
      <c r="CD24" s="335" t="s">
        <v>94</v>
      </c>
      <c r="CE24" s="334">
        <v>0</v>
      </c>
      <c r="CF24" s="334">
        <v>0</v>
      </c>
      <c r="CG24" s="334">
        <v>0</v>
      </c>
      <c r="CH24" s="334">
        <v>0</v>
      </c>
      <c r="CI24" s="334">
        <v>0</v>
      </c>
      <c r="CJ24" s="334" t="s">
        <v>94</v>
      </c>
      <c r="CK24" s="335" t="s">
        <v>94</v>
      </c>
      <c r="CL24" s="334">
        <v>0</v>
      </c>
      <c r="CM24" s="327">
        <f>G24+U24+AI24+AW24+BK24</f>
        <v>12.979</v>
      </c>
      <c r="CN24" s="334">
        <v>4.8</v>
      </c>
      <c r="CO24" s="334">
        <v>0</v>
      </c>
      <c r="CP24" s="334">
        <v>5.42</v>
      </c>
      <c r="CQ24" s="334" t="s">
        <v>94</v>
      </c>
      <c r="CR24" s="335" t="s">
        <v>475</v>
      </c>
      <c r="CS24" s="334">
        <v>0</v>
      </c>
      <c r="CT24" s="327">
        <v>14.06</v>
      </c>
      <c r="CU24" s="334">
        <v>4.8</v>
      </c>
      <c r="CV24" s="334">
        <v>0</v>
      </c>
      <c r="CW24" s="334">
        <v>5.42</v>
      </c>
      <c r="CX24" s="334" t="s">
        <v>94</v>
      </c>
      <c r="CY24" s="335" t="s">
        <v>475</v>
      </c>
      <c r="CZ24" s="329" t="s">
        <v>316</v>
      </c>
    </row>
    <row r="25" spans="1:104" ht="47.25">
      <c r="A25" s="317" t="s">
        <v>102</v>
      </c>
      <c r="B25" s="318" t="s">
        <v>103</v>
      </c>
      <c r="C25" s="332" t="s">
        <v>93</v>
      </c>
      <c r="D25" s="333">
        <v>0</v>
      </c>
      <c r="E25" s="333">
        <v>0</v>
      </c>
      <c r="F25" s="333">
        <v>0</v>
      </c>
      <c r="G25" s="333">
        <v>0</v>
      </c>
      <c r="H25" s="333">
        <v>0</v>
      </c>
      <c r="I25" s="333">
        <v>0</v>
      </c>
      <c r="J25" s="333">
        <v>0</v>
      </c>
      <c r="K25" s="334" t="s">
        <v>94</v>
      </c>
      <c r="L25" s="335" t="s">
        <v>94</v>
      </c>
      <c r="M25" s="333">
        <v>0</v>
      </c>
      <c r="N25" s="333">
        <v>0</v>
      </c>
      <c r="O25" s="333">
        <v>0</v>
      </c>
      <c r="P25" s="333">
        <v>0</v>
      </c>
      <c r="Q25" s="333">
        <v>0</v>
      </c>
      <c r="R25" s="334" t="s">
        <v>94</v>
      </c>
      <c r="S25" s="335" t="s">
        <v>94</v>
      </c>
      <c r="T25" s="333">
        <v>0</v>
      </c>
      <c r="U25" s="333">
        <v>0</v>
      </c>
      <c r="V25" s="333">
        <v>0</v>
      </c>
      <c r="W25" s="333">
        <v>0</v>
      </c>
      <c r="X25" s="333">
        <v>0</v>
      </c>
      <c r="Y25" s="333" t="s">
        <v>94</v>
      </c>
      <c r="Z25" s="336" t="s">
        <v>94</v>
      </c>
      <c r="AA25" s="333">
        <v>0</v>
      </c>
      <c r="AB25" s="333">
        <v>0</v>
      </c>
      <c r="AC25" s="333">
        <v>0</v>
      </c>
      <c r="AD25" s="333">
        <v>0</v>
      </c>
      <c r="AE25" s="333">
        <v>0</v>
      </c>
      <c r="AF25" s="333" t="s">
        <v>94</v>
      </c>
      <c r="AG25" s="336" t="s">
        <v>94</v>
      </c>
      <c r="AH25" s="333">
        <v>0</v>
      </c>
      <c r="AI25" s="333">
        <v>0</v>
      </c>
      <c r="AJ25" s="333">
        <v>0</v>
      </c>
      <c r="AK25" s="333">
        <v>0</v>
      </c>
      <c r="AL25" s="333">
        <v>0</v>
      </c>
      <c r="AM25" s="333" t="s">
        <v>94</v>
      </c>
      <c r="AN25" s="336" t="s">
        <v>94</v>
      </c>
      <c r="AO25" s="333">
        <v>0</v>
      </c>
      <c r="AP25" s="333">
        <v>0</v>
      </c>
      <c r="AQ25" s="333">
        <v>0</v>
      </c>
      <c r="AR25" s="333">
        <v>0</v>
      </c>
      <c r="AS25" s="333">
        <v>0</v>
      </c>
      <c r="AT25" s="333" t="s">
        <v>94</v>
      </c>
      <c r="AU25" s="336" t="s">
        <v>94</v>
      </c>
      <c r="AV25" s="333">
        <v>0</v>
      </c>
      <c r="AW25" s="333">
        <v>0</v>
      </c>
      <c r="AX25" s="333">
        <v>0</v>
      </c>
      <c r="AY25" s="333">
        <v>0</v>
      </c>
      <c r="AZ25" s="333">
        <v>0</v>
      </c>
      <c r="BA25" s="333" t="s">
        <v>94</v>
      </c>
      <c r="BB25" s="336" t="s">
        <v>94</v>
      </c>
      <c r="BC25" s="333">
        <v>0</v>
      </c>
      <c r="BD25" s="333">
        <v>0</v>
      </c>
      <c r="BE25" s="333">
        <v>0</v>
      </c>
      <c r="BF25" s="333">
        <v>0</v>
      </c>
      <c r="BG25" s="333">
        <v>0</v>
      </c>
      <c r="BH25" s="333" t="s">
        <v>94</v>
      </c>
      <c r="BI25" s="336" t="s">
        <v>94</v>
      </c>
      <c r="BJ25" s="333">
        <v>0</v>
      </c>
      <c r="BK25" s="333">
        <v>0</v>
      </c>
      <c r="BL25" s="333">
        <v>0</v>
      </c>
      <c r="BM25" s="333">
        <v>0</v>
      </c>
      <c r="BN25" s="333">
        <v>0</v>
      </c>
      <c r="BO25" s="333" t="s">
        <v>94</v>
      </c>
      <c r="BP25" s="336" t="s">
        <v>94</v>
      </c>
      <c r="BQ25" s="333">
        <v>0</v>
      </c>
      <c r="BR25" s="333">
        <v>0</v>
      </c>
      <c r="BS25" s="333">
        <v>0</v>
      </c>
      <c r="BT25" s="333">
        <v>0</v>
      </c>
      <c r="BU25" s="333">
        <v>0</v>
      </c>
      <c r="BV25" s="333" t="s">
        <v>94</v>
      </c>
      <c r="BW25" s="336" t="s">
        <v>94</v>
      </c>
      <c r="BX25" s="333">
        <v>0</v>
      </c>
      <c r="BY25" s="333">
        <v>0</v>
      </c>
      <c r="BZ25" s="333">
        <v>0</v>
      </c>
      <c r="CA25" s="333">
        <v>0</v>
      </c>
      <c r="CB25" s="333">
        <v>0</v>
      </c>
      <c r="CC25" s="333" t="s">
        <v>94</v>
      </c>
      <c r="CD25" s="336" t="s">
        <v>94</v>
      </c>
      <c r="CE25" s="333">
        <v>0</v>
      </c>
      <c r="CF25" s="333">
        <v>0</v>
      </c>
      <c r="CG25" s="333">
        <v>0</v>
      </c>
      <c r="CH25" s="333">
        <v>0</v>
      </c>
      <c r="CI25" s="333">
        <v>0</v>
      </c>
      <c r="CJ25" s="333" t="s">
        <v>94</v>
      </c>
      <c r="CK25" s="336" t="s">
        <v>94</v>
      </c>
      <c r="CL25" s="333">
        <v>0</v>
      </c>
      <c r="CM25" s="327">
        <v>0</v>
      </c>
      <c r="CN25" s="333">
        <v>0</v>
      </c>
      <c r="CO25" s="333">
        <v>0</v>
      </c>
      <c r="CP25" s="333">
        <v>0</v>
      </c>
      <c r="CQ25" s="333" t="s">
        <v>94</v>
      </c>
      <c r="CR25" s="336" t="s">
        <v>94</v>
      </c>
      <c r="CS25" s="333">
        <v>0</v>
      </c>
      <c r="CT25" s="327">
        <v>0</v>
      </c>
      <c r="CU25" s="333">
        <v>0</v>
      </c>
      <c r="CV25" s="333">
        <v>0</v>
      </c>
      <c r="CW25" s="333">
        <v>0</v>
      </c>
      <c r="CX25" s="333" t="s">
        <v>94</v>
      </c>
      <c r="CY25" s="336" t="s">
        <v>94</v>
      </c>
      <c r="CZ25" s="329"/>
    </row>
    <row r="26" spans="1:104" ht="47.25">
      <c r="A26" s="317" t="s">
        <v>104</v>
      </c>
      <c r="B26" s="318" t="s">
        <v>105</v>
      </c>
      <c r="C26" s="332" t="s">
        <v>93</v>
      </c>
      <c r="D26" s="333">
        <v>0</v>
      </c>
      <c r="E26" s="333">
        <v>0</v>
      </c>
      <c r="F26" s="333">
        <v>0</v>
      </c>
      <c r="G26" s="333">
        <v>0</v>
      </c>
      <c r="H26" s="333">
        <v>0</v>
      </c>
      <c r="I26" s="333">
        <v>0</v>
      </c>
      <c r="J26" s="333">
        <v>0</v>
      </c>
      <c r="K26" s="334" t="s">
        <v>94</v>
      </c>
      <c r="L26" s="335" t="s">
        <v>94</v>
      </c>
      <c r="M26" s="333">
        <v>0</v>
      </c>
      <c r="N26" s="333">
        <v>0</v>
      </c>
      <c r="O26" s="333">
        <v>0</v>
      </c>
      <c r="P26" s="333">
        <v>0</v>
      </c>
      <c r="Q26" s="333">
        <v>0</v>
      </c>
      <c r="R26" s="334" t="s">
        <v>94</v>
      </c>
      <c r="S26" s="335" t="s">
        <v>94</v>
      </c>
      <c r="T26" s="333">
        <v>0</v>
      </c>
      <c r="U26" s="333">
        <v>0</v>
      </c>
      <c r="V26" s="333">
        <v>0</v>
      </c>
      <c r="W26" s="333">
        <v>0</v>
      </c>
      <c r="X26" s="333">
        <v>0</v>
      </c>
      <c r="Y26" s="333" t="s">
        <v>94</v>
      </c>
      <c r="Z26" s="336" t="s">
        <v>94</v>
      </c>
      <c r="AA26" s="333">
        <v>0</v>
      </c>
      <c r="AB26" s="333">
        <v>0</v>
      </c>
      <c r="AC26" s="333">
        <v>0</v>
      </c>
      <c r="AD26" s="333">
        <v>0</v>
      </c>
      <c r="AE26" s="333">
        <v>0</v>
      </c>
      <c r="AF26" s="333" t="s">
        <v>94</v>
      </c>
      <c r="AG26" s="336" t="s">
        <v>94</v>
      </c>
      <c r="AH26" s="333">
        <v>0</v>
      </c>
      <c r="AI26" s="333">
        <v>0</v>
      </c>
      <c r="AJ26" s="333">
        <v>0</v>
      </c>
      <c r="AK26" s="333">
        <v>0</v>
      </c>
      <c r="AL26" s="333">
        <v>0</v>
      </c>
      <c r="AM26" s="333" t="s">
        <v>94</v>
      </c>
      <c r="AN26" s="336" t="s">
        <v>94</v>
      </c>
      <c r="AO26" s="333">
        <v>0</v>
      </c>
      <c r="AP26" s="333">
        <v>0</v>
      </c>
      <c r="AQ26" s="333">
        <v>0</v>
      </c>
      <c r="AR26" s="333">
        <v>0</v>
      </c>
      <c r="AS26" s="333">
        <v>0</v>
      </c>
      <c r="AT26" s="333" t="s">
        <v>94</v>
      </c>
      <c r="AU26" s="336" t="s">
        <v>94</v>
      </c>
      <c r="AV26" s="333">
        <v>0</v>
      </c>
      <c r="AW26" s="333">
        <v>0</v>
      </c>
      <c r="AX26" s="333">
        <v>0</v>
      </c>
      <c r="AY26" s="333">
        <v>0</v>
      </c>
      <c r="AZ26" s="333">
        <v>0</v>
      </c>
      <c r="BA26" s="333" t="s">
        <v>94</v>
      </c>
      <c r="BB26" s="336" t="s">
        <v>94</v>
      </c>
      <c r="BC26" s="333">
        <v>0</v>
      </c>
      <c r="BD26" s="333">
        <v>0</v>
      </c>
      <c r="BE26" s="333">
        <v>0</v>
      </c>
      <c r="BF26" s="333">
        <v>0</v>
      </c>
      <c r="BG26" s="333">
        <v>0</v>
      </c>
      <c r="BH26" s="333" t="s">
        <v>94</v>
      </c>
      <c r="BI26" s="336" t="s">
        <v>94</v>
      </c>
      <c r="BJ26" s="333">
        <v>0</v>
      </c>
      <c r="BK26" s="333">
        <v>0</v>
      </c>
      <c r="BL26" s="333">
        <v>0</v>
      </c>
      <c r="BM26" s="333">
        <v>0</v>
      </c>
      <c r="BN26" s="333">
        <v>0</v>
      </c>
      <c r="BO26" s="333" t="s">
        <v>94</v>
      </c>
      <c r="BP26" s="336" t="s">
        <v>94</v>
      </c>
      <c r="BQ26" s="333">
        <v>0</v>
      </c>
      <c r="BR26" s="333">
        <v>0</v>
      </c>
      <c r="BS26" s="333">
        <v>0</v>
      </c>
      <c r="BT26" s="333">
        <v>0</v>
      </c>
      <c r="BU26" s="333">
        <v>0</v>
      </c>
      <c r="BV26" s="333" t="s">
        <v>94</v>
      </c>
      <c r="BW26" s="336" t="s">
        <v>94</v>
      </c>
      <c r="BX26" s="333">
        <v>0</v>
      </c>
      <c r="BY26" s="333">
        <v>0</v>
      </c>
      <c r="BZ26" s="333">
        <v>0</v>
      </c>
      <c r="CA26" s="333">
        <v>0</v>
      </c>
      <c r="CB26" s="333">
        <v>0</v>
      </c>
      <c r="CC26" s="333" t="s">
        <v>94</v>
      </c>
      <c r="CD26" s="336" t="s">
        <v>94</v>
      </c>
      <c r="CE26" s="333">
        <v>0</v>
      </c>
      <c r="CF26" s="333">
        <v>0</v>
      </c>
      <c r="CG26" s="333">
        <v>0</v>
      </c>
      <c r="CH26" s="333">
        <v>0</v>
      </c>
      <c r="CI26" s="333">
        <v>0</v>
      </c>
      <c r="CJ26" s="333" t="s">
        <v>94</v>
      </c>
      <c r="CK26" s="336" t="s">
        <v>94</v>
      </c>
      <c r="CL26" s="333">
        <v>0</v>
      </c>
      <c r="CM26" s="327">
        <v>0</v>
      </c>
      <c r="CN26" s="333">
        <v>0</v>
      </c>
      <c r="CO26" s="333">
        <v>0</v>
      </c>
      <c r="CP26" s="333">
        <v>0</v>
      </c>
      <c r="CQ26" s="333" t="s">
        <v>94</v>
      </c>
      <c r="CR26" s="336" t="s">
        <v>94</v>
      </c>
      <c r="CS26" s="333">
        <v>0</v>
      </c>
      <c r="CT26" s="327">
        <v>0</v>
      </c>
      <c r="CU26" s="333">
        <v>0</v>
      </c>
      <c r="CV26" s="333">
        <v>0</v>
      </c>
      <c r="CW26" s="333">
        <v>0</v>
      </c>
      <c r="CX26" s="333" t="s">
        <v>94</v>
      </c>
      <c r="CY26" s="336" t="s">
        <v>94</v>
      </c>
      <c r="CZ26" s="329"/>
    </row>
    <row r="27" spans="1:104" ht="31.5">
      <c r="A27" s="317" t="s">
        <v>106</v>
      </c>
      <c r="B27" s="318" t="s">
        <v>107</v>
      </c>
      <c r="C27" s="332" t="s">
        <v>93</v>
      </c>
      <c r="D27" s="333">
        <v>0</v>
      </c>
      <c r="E27" s="333">
        <v>0</v>
      </c>
      <c r="F27" s="333">
        <v>0</v>
      </c>
      <c r="G27" s="333">
        <v>0</v>
      </c>
      <c r="H27" s="333">
        <v>0</v>
      </c>
      <c r="I27" s="333">
        <v>0</v>
      </c>
      <c r="J27" s="333">
        <v>0</v>
      </c>
      <c r="K27" s="334" t="s">
        <v>94</v>
      </c>
      <c r="L27" s="335" t="s">
        <v>94</v>
      </c>
      <c r="M27" s="333">
        <v>0</v>
      </c>
      <c r="N27" s="333">
        <v>0</v>
      </c>
      <c r="O27" s="333">
        <v>0</v>
      </c>
      <c r="P27" s="333">
        <v>0</v>
      </c>
      <c r="Q27" s="333">
        <v>0</v>
      </c>
      <c r="R27" s="334" t="s">
        <v>94</v>
      </c>
      <c r="S27" s="335" t="s">
        <v>94</v>
      </c>
      <c r="T27" s="333">
        <v>0</v>
      </c>
      <c r="U27" s="333">
        <v>0</v>
      </c>
      <c r="V27" s="333">
        <v>0</v>
      </c>
      <c r="W27" s="333">
        <v>0</v>
      </c>
      <c r="X27" s="333">
        <v>0</v>
      </c>
      <c r="Y27" s="333" t="s">
        <v>94</v>
      </c>
      <c r="Z27" s="336" t="s">
        <v>94</v>
      </c>
      <c r="AA27" s="333">
        <v>0</v>
      </c>
      <c r="AB27" s="333">
        <v>0</v>
      </c>
      <c r="AC27" s="333">
        <v>0</v>
      </c>
      <c r="AD27" s="333">
        <v>0</v>
      </c>
      <c r="AE27" s="333">
        <v>0</v>
      </c>
      <c r="AF27" s="333" t="s">
        <v>94</v>
      </c>
      <c r="AG27" s="336" t="s">
        <v>94</v>
      </c>
      <c r="AH27" s="333">
        <v>0</v>
      </c>
      <c r="AI27" s="333">
        <v>0</v>
      </c>
      <c r="AJ27" s="333">
        <v>0</v>
      </c>
      <c r="AK27" s="333">
        <v>0</v>
      </c>
      <c r="AL27" s="333">
        <v>0</v>
      </c>
      <c r="AM27" s="333" t="s">
        <v>94</v>
      </c>
      <c r="AN27" s="336" t="s">
        <v>94</v>
      </c>
      <c r="AO27" s="333">
        <v>0</v>
      </c>
      <c r="AP27" s="333">
        <v>0</v>
      </c>
      <c r="AQ27" s="333">
        <v>0</v>
      </c>
      <c r="AR27" s="333">
        <v>0</v>
      </c>
      <c r="AS27" s="333">
        <v>0</v>
      </c>
      <c r="AT27" s="333" t="s">
        <v>94</v>
      </c>
      <c r="AU27" s="336" t="s">
        <v>94</v>
      </c>
      <c r="AV27" s="333">
        <v>0</v>
      </c>
      <c r="AW27" s="333">
        <v>0</v>
      </c>
      <c r="AX27" s="333">
        <v>0</v>
      </c>
      <c r="AY27" s="333">
        <v>0</v>
      </c>
      <c r="AZ27" s="333">
        <v>0</v>
      </c>
      <c r="BA27" s="333" t="s">
        <v>94</v>
      </c>
      <c r="BB27" s="336" t="s">
        <v>94</v>
      </c>
      <c r="BC27" s="333">
        <v>0</v>
      </c>
      <c r="BD27" s="333">
        <v>0</v>
      </c>
      <c r="BE27" s="333">
        <v>0</v>
      </c>
      <c r="BF27" s="333">
        <v>0</v>
      </c>
      <c r="BG27" s="333">
        <v>0</v>
      </c>
      <c r="BH27" s="333" t="s">
        <v>94</v>
      </c>
      <c r="BI27" s="336" t="s">
        <v>94</v>
      </c>
      <c r="BJ27" s="333">
        <v>0</v>
      </c>
      <c r="BK27" s="333">
        <v>0</v>
      </c>
      <c r="BL27" s="333">
        <v>0</v>
      </c>
      <c r="BM27" s="333">
        <v>0</v>
      </c>
      <c r="BN27" s="333">
        <v>0</v>
      </c>
      <c r="BO27" s="333" t="s">
        <v>94</v>
      </c>
      <c r="BP27" s="336" t="s">
        <v>94</v>
      </c>
      <c r="BQ27" s="333">
        <v>0</v>
      </c>
      <c r="BR27" s="333">
        <v>0</v>
      </c>
      <c r="BS27" s="333">
        <v>0</v>
      </c>
      <c r="BT27" s="333">
        <v>0</v>
      </c>
      <c r="BU27" s="333">
        <v>0</v>
      </c>
      <c r="BV27" s="333" t="s">
        <v>94</v>
      </c>
      <c r="BW27" s="336" t="s">
        <v>94</v>
      </c>
      <c r="BX27" s="333">
        <v>0</v>
      </c>
      <c r="BY27" s="333">
        <v>0</v>
      </c>
      <c r="BZ27" s="333">
        <v>0</v>
      </c>
      <c r="CA27" s="333">
        <v>0</v>
      </c>
      <c r="CB27" s="333">
        <v>0</v>
      </c>
      <c r="CC27" s="333" t="s">
        <v>94</v>
      </c>
      <c r="CD27" s="336" t="s">
        <v>94</v>
      </c>
      <c r="CE27" s="333">
        <v>0</v>
      </c>
      <c r="CF27" s="333">
        <v>0</v>
      </c>
      <c r="CG27" s="333">
        <v>0</v>
      </c>
      <c r="CH27" s="333">
        <v>0</v>
      </c>
      <c r="CI27" s="333">
        <v>0</v>
      </c>
      <c r="CJ27" s="333" t="s">
        <v>94</v>
      </c>
      <c r="CK27" s="336" t="s">
        <v>94</v>
      </c>
      <c r="CL27" s="333">
        <v>0</v>
      </c>
      <c r="CM27" s="327">
        <v>0</v>
      </c>
      <c r="CN27" s="333">
        <v>0</v>
      </c>
      <c r="CO27" s="333">
        <v>0</v>
      </c>
      <c r="CP27" s="333">
        <v>0</v>
      </c>
      <c r="CQ27" s="333" t="s">
        <v>94</v>
      </c>
      <c r="CR27" s="336" t="s">
        <v>94</v>
      </c>
      <c r="CS27" s="333">
        <v>0</v>
      </c>
      <c r="CT27" s="327">
        <v>0</v>
      </c>
      <c r="CU27" s="333">
        <v>0</v>
      </c>
      <c r="CV27" s="333">
        <v>0</v>
      </c>
      <c r="CW27" s="333">
        <v>0</v>
      </c>
      <c r="CX27" s="333" t="s">
        <v>94</v>
      </c>
      <c r="CY27" s="336" t="s">
        <v>94</v>
      </c>
      <c r="CZ27" s="329"/>
    </row>
    <row r="28" spans="1:104" ht="47.25">
      <c r="A28" s="314" t="s">
        <v>108</v>
      </c>
      <c r="B28" s="315" t="s">
        <v>109</v>
      </c>
      <c r="C28" s="332" t="s">
        <v>93</v>
      </c>
      <c r="D28" s="333">
        <v>0</v>
      </c>
      <c r="E28" s="333">
        <v>0</v>
      </c>
      <c r="F28" s="333">
        <v>0</v>
      </c>
      <c r="G28" s="333">
        <v>0</v>
      </c>
      <c r="H28" s="333">
        <v>0</v>
      </c>
      <c r="I28" s="333">
        <v>0</v>
      </c>
      <c r="J28" s="333">
        <v>0</v>
      </c>
      <c r="K28" s="334" t="s">
        <v>94</v>
      </c>
      <c r="L28" s="335" t="s">
        <v>94</v>
      </c>
      <c r="M28" s="333">
        <v>0</v>
      </c>
      <c r="N28" s="333">
        <v>0</v>
      </c>
      <c r="O28" s="333">
        <v>0</v>
      </c>
      <c r="P28" s="333">
        <v>0</v>
      </c>
      <c r="Q28" s="333">
        <v>0</v>
      </c>
      <c r="R28" s="334" t="s">
        <v>94</v>
      </c>
      <c r="S28" s="335" t="s">
        <v>94</v>
      </c>
      <c r="T28" s="333">
        <v>0</v>
      </c>
      <c r="U28" s="333">
        <v>0</v>
      </c>
      <c r="V28" s="333">
        <v>0</v>
      </c>
      <c r="W28" s="333">
        <v>0</v>
      </c>
      <c r="X28" s="333">
        <v>0</v>
      </c>
      <c r="Y28" s="333" t="s">
        <v>94</v>
      </c>
      <c r="Z28" s="336" t="s">
        <v>94</v>
      </c>
      <c r="AA28" s="333">
        <v>0</v>
      </c>
      <c r="AB28" s="333">
        <v>0</v>
      </c>
      <c r="AC28" s="333">
        <v>0</v>
      </c>
      <c r="AD28" s="333">
        <v>0</v>
      </c>
      <c r="AE28" s="333">
        <v>0</v>
      </c>
      <c r="AF28" s="333" t="s">
        <v>94</v>
      </c>
      <c r="AG28" s="336" t="s">
        <v>94</v>
      </c>
      <c r="AH28" s="333">
        <v>0</v>
      </c>
      <c r="AI28" s="333">
        <v>0</v>
      </c>
      <c r="AJ28" s="333">
        <v>0</v>
      </c>
      <c r="AK28" s="333">
        <v>0</v>
      </c>
      <c r="AL28" s="333">
        <v>0</v>
      </c>
      <c r="AM28" s="333" t="s">
        <v>94</v>
      </c>
      <c r="AN28" s="336" t="s">
        <v>94</v>
      </c>
      <c r="AO28" s="333">
        <v>0</v>
      </c>
      <c r="AP28" s="333">
        <v>0</v>
      </c>
      <c r="AQ28" s="333">
        <v>0</v>
      </c>
      <c r="AR28" s="333">
        <v>0</v>
      </c>
      <c r="AS28" s="333">
        <v>0</v>
      </c>
      <c r="AT28" s="333" t="s">
        <v>94</v>
      </c>
      <c r="AU28" s="336" t="s">
        <v>94</v>
      </c>
      <c r="AV28" s="333">
        <v>0</v>
      </c>
      <c r="AW28" s="333">
        <v>0</v>
      </c>
      <c r="AX28" s="333">
        <v>0</v>
      </c>
      <c r="AY28" s="333">
        <v>0</v>
      </c>
      <c r="AZ28" s="333">
        <v>0</v>
      </c>
      <c r="BA28" s="333" t="s">
        <v>94</v>
      </c>
      <c r="BB28" s="336" t="s">
        <v>94</v>
      </c>
      <c r="BC28" s="333">
        <v>0</v>
      </c>
      <c r="BD28" s="333">
        <v>0</v>
      </c>
      <c r="BE28" s="333">
        <v>0</v>
      </c>
      <c r="BF28" s="333">
        <v>0</v>
      </c>
      <c r="BG28" s="333">
        <v>0</v>
      </c>
      <c r="BH28" s="333" t="s">
        <v>94</v>
      </c>
      <c r="BI28" s="336" t="s">
        <v>94</v>
      </c>
      <c r="BJ28" s="333">
        <v>0</v>
      </c>
      <c r="BK28" s="333">
        <v>0</v>
      </c>
      <c r="BL28" s="333">
        <v>0</v>
      </c>
      <c r="BM28" s="333">
        <v>0</v>
      </c>
      <c r="BN28" s="333">
        <v>0</v>
      </c>
      <c r="BO28" s="333" t="s">
        <v>94</v>
      </c>
      <c r="BP28" s="336" t="s">
        <v>94</v>
      </c>
      <c r="BQ28" s="333">
        <v>0</v>
      </c>
      <c r="BR28" s="333">
        <v>0</v>
      </c>
      <c r="BS28" s="333">
        <v>0</v>
      </c>
      <c r="BT28" s="333">
        <v>0</v>
      </c>
      <c r="BU28" s="333">
        <v>0</v>
      </c>
      <c r="BV28" s="333" t="s">
        <v>94</v>
      </c>
      <c r="BW28" s="336" t="s">
        <v>94</v>
      </c>
      <c r="BX28" s="333">
        <v>0</v>
      </c>
      <c r="BY28" s="333">
        <v>0</v>
      </c>
      <c r="BZ28" s="333">
        <v>0</v>
      </c>
      <c r="CA28" s="333">
        <v>0</v>
      </c>
      <c r="CB28" s="333">
        <v>0</v>
      </c>
      <c r="CC28" s="333" t="s">
        <v>94</v>
      </c>
      <c r="CD28" s="336" t="s">
        <v>94</v>
      </c>
      <c r="CE28" s="333">
        <v>0</v>
      </c>
      <c r="CF28" s="333">
        <v>0</v>
      </c>
      <c r="CG28" s="333">
        <v>0</v>
      </c>
      <c r="CH28" s="333">
        <v>0</v>
      </c>
      <c r="CI28" s="333">
        <v>0</v>
      </c>
      <c r="CJ28" s="333" t="s">
        <v>94</v>
      </c>
      <c r="CK28" s="336" t="s">
        <v>94</v>
      </c>
      <c r="CL28" s="333">
        <v>0</v>
      </c>
      <c r="CM28" s="327">
        <v>0</v>
      </c>
      <c r="CN28" s="333">
        <v>0</v>
      </c>
      <c r="CO28" s="333">
        <v>0</v>
      </c>
      <c r="CP28" s="333">
        <v>0</v>
      </c>
      <c r="CQ28" s="333" t="s">
        <v>94</v>
      </c>
      <c r="CR28" s="336" t="s">
        <v>94</v>
      </c>
      <c r="CS28" s="333">
        <v>0</v>
      </c>
      <c r="CT28" s="327">
        <v>0</v>
      </c>
      <c r="CU28" s="333">
        <v>0</v>
      </c>
      <c r="CV28" s="333">
        <v>0</v>
      </c>
      <c r="CW28" s="333">
        <v>0</v>
      </c>
      <c r="CX28" s="333" t="s">
        <v>94</v>
      </c>
      <c r="CY28" s="336" t="s">
        <v>94</v>
      </c>
      <c r="CZ28" s="329"/>
    </row>
    <row r="29" spans="1:104" ht="47.25">
      <c r="A29" s="314" t="s">
        <v>111</v>
      </c>
      <c r="B29" s="315" t="s">
        <v>112</v>
      </c>
      <c r="C29" s="332" t="s">
        <v>93</v>
      </c>
      <c r="D29" s="333">
        <v>0</v>
      </c>
      <c r="E29" s="333">
        <v>0</v>
      </c>
      <c r="F29" s="333">
        <v>0</v>
      </c>
      <c r="G29" s="333">
        <v>0</v>
      </c>
      <c r="H29" s="333">
        <v>0</v>
      </c>
      <c r="I29" s="333">
        <v>0</v>
      </c>
      <c r="J29" s="333">
        <v>0</v>
      </c>
      <c r="K29" s="334" t="s">
        <v>94</v>
      </c>
      <c r="L29" s="335" t="s">
        <v>94</v>
      </c>
      <c r="M29" s="333">
        <v>0</v>
      </c>
      <c r="N29" s="333">
        <v>0</v>
      </c>
      <c r="O29" s="333">
        <v>0</v>
      </c>
      <c r="P29" s="333">
        <v>0</v>
      </c>
      <c r="Q29" s="333">
        <v>0</v>
      </c>
      <c r="R29" s="334" t="s">
        <v>94</v>
      </c>
      <c r="S29" s="335" t="s">
        <v>94</v>
      </c>
      <c r="T29" s="333">
        <v>0</v>
      </c>
      <c r="U29" s="333">
        <v>0</v>
      </c>
      <c r="V29" s="333">
        <v>0</v>
      </c>
      <c r="W29" s="333">
        <v>0</v>
      </c>
      <c r="X29" s="333">
        <v>0</v>
      </c>
      <c r="Y29" s="333" t="s">
        <v>94</v>
      </c>
      <c r="Z29" s="336" t="s">
        <v>94</v>
      </c>
      <c r="AA29" s="333">
        <v>0</v>
      </c>
      <c r="AB29" s="333">
        <v>0</v>
      </c>
      <c r="AC29" s="333">
        <v>0</v>
      </c>
      <c r="AD29" s="333">
        <v>0</v>
      </c>
      <c r="AE29" s="333">
        <v>0</v>
      </c>
      <c r="AF29" s="333" t="s">
        <v>94</v>
      </c>
      <c r="AG29" s="336" t="s">
        <v>94</v>
      </c>
      <c r="AH29" s="333">
        <v>0</v>
      </c>
      <c r="AI29" s="333">
        <v>0</v>
      </c>
      <c r="AJ29" s="333">
        <v>0</v>
      </c>
      <c r="AK29" s="333">
        <v>0</v>
      </c>
      <c r="AL29" s="333">
        <v>0</v>
      </c>
      <c r="AM29" s="333" t="s">
        <v>94</v>
      </c>
      <c r="AN29" s="336" t="s">
        <v>94</v>
      </c>
      <c r="AO29" s="333">
        <v>0</v>
      </c>
      <c r="AP29" s="333">
        <v>0</v>
      </c>
      <c r="AQ29" s="333">
        <v>0</v>
      </c>
      <c r="AR29" s="333">
        <v>0</v>
      </c>
      <c r="AS29" s="333">
        <v>0</v>
      </c>
      <c r="AT29" s="333" t="s">
        <v>94</v>
      </c>
      <c r="AU29" s="336" t="s">
        <v>94</v>
      </c>
      <c r="AV29" s="333">
        <v>0</v>
      </c>
      <c r="AW29" s="333">
        <v>0</v>
      </c>
      <c r="AX29" s="333">
        <v>0</v>
      </c>
      <c r="AY29" s="333">
        <v>0</v>
      </c>
      <c r="AZ29" s="333">
        <v>0</v>
      </c>
      <c r="BA29" s="333" t="s">
        <v>94</v>
      </c>
      <c r="BB29" s="336" t="s">
        <v>94</v>
      </c>
      <c r="BC29" s="333">
        <v>0</v>
      </c>
      <c r="BD29" s="333">
        <v>0</v>
      </c>
      <c r="BE29" s="333">
        <v>0</v>
      </c>
      <c r="BF29" s="333">
        <v>0</v>
      </c>
      <c r="BG29" s="333">
        <v>0</v>
      </c>
      <c r="BH29" s="333" t="s">
        <v>94</v>
      </c>
      <c r="BI29" s="336" t="s">
        <v>94</v>
      </c>
      <c r="BJ29" s="333">
        <v>0</v>
      </c>
      <c r="BK29" s="333">
        <v>0</v>
      </c>
      <c r="BL29" s="333">
        <v>0</v>
      </c>
      <c r="BM29" s="333">
        <v>0</v>
      </c>
      <c r="BN29" s="333">
        <v>0</v>
      </c>
      <c r="BO29" s="333" t="s">
        <v>94</v>
      </c>
      <c r="BP29" s="336" t="s">
        <v>94</v>
      </c>
      <c r="BQ29" s="333">
        <v>0</v>
      </c>
      <c r="BR29" s="333">
        <v>0</v>
      </c>
      <c r="BS29" s="333">
        <v>0</v>
      </c>
      <c r="BT29" s="333">
        <v>0</v>
      </c>
      <c r="BU29" s="333">
        <v>0</v>
      </c>
      <c r="BV29" s="333" t="s">
        <v>94</v>
      </c>
      <c r="BW29" s="336" t="s">
        <v>94</v>
      </c>
      <c r="BX29" s="333">
        <v>0</v>
      </c>
      <c r="BY29" s="333">
        <v>0</v>
      </c>
      <c r="BZ29" s="333">
        <v>0</v>
      </c>
      <c r="CA29" s="333">
        <v>0</v>
      </c>
      <c r="CB29" s="333">
        <v>0</v>
      </c>
      <c r="CC29" s="333" t="s">
        <v>94</v>
      </c>
      <c r="CD29" s="336" t="s">
        <v>94</v>
      </c>
      <c r="CE29" s="333">
        <v>0</v>
      </c>
      <c r="CF29" s="333">
        <v>0</v>
      </c>
      <c r="CG29" s="333">
        <v>0</v>
      </c>
      <c r="CH29" s="333">
        <v>0</v>
      </c>
      <c r="CI29" s="333">
        <v>0</v>
      </c>
      <c r="CJ29" s="333" t="s">
        <v>94</v>
      </c>
      <c r="CK29" s="336" t="s">
        <v>94</v>
      </c>
      <c r="CL29" s="333">
        <v>0</v>
      </c>
      <c r="CM29" s="327">
        <v>0</v>
      </c>
      <c r="CN29" s="333">
        <v>0</v>
      </c>
      <c r="CO29" s="333">
        <v>0</v>
      </c>
      <c r="CP29" s="333">
        <v>0</v>
      </c>
      <c r="CQ29" s="333" t="s">
        <v>94</v>
      </c>
      <c r="CR29" s="336" t="s">
        <v>94</v>
      </c>
      <c r="CS29" s="333">
        <v>0</v>
      </c>
      <c r="CT29" s="327">
        <v>0</v>
      </c>
      <c r="CU29" s="333">
        <v>0</v>
      </c>
      <c r="CV29" s="333">
        <v>0</v>
      </c>
      <c r="CW29" s="333">
        <v>0</v>
      </c>
      <c r="CX29" s="333" t="s">
        <v>94</v>
      </c>
      <c r="CY29" s="336" t="s">
        <v>94</v>
      </c>
      <c r="CZ29" s="329"/>
    </row>
    <row r="30" spans="1:104" ht="78.75">
      <c r="A30" s="314" t="s">
        <v>130</v>
      </c>
      <c r="B30" s="315" t="s">
        <v>275</v>
      </c>
      <c r="C30" s="332" t="s">
        <v>93</v>
      </c>
      <c r="D30" s="333">
        <v>0</v>
      </c>
      <c r="E30" s="333">
        <v>0</v>
      </c>
      <c r="F30" s="333">
        <v>0</v>
      </c>
      <c r="G30" s="333">
        <v>0</v>
      </c>
      <c r="H30" s="333">
        <v>0</v>
      </c>
      <c r="I30" s="333">
        <v>0</v>
      </c>
      <c r="J30" s="333">
        <v>0</v>
      </c>
      <c r="K30" s="334" t="s">
        <v>94</v>
      </c>
      <c r="L30" s="335" t="s">
        <v>94</v>
      </c>
      <c r="M30" s="333">
        <v>0</v>
      </c>
      <c r="N30" s="333">
        <v>0</v>
      </c>
      <c r="O30" s="333">
        <v>0</v>
      </c>
      <c r="P30" s="333">
        <v>0</v>
      </c>
      <c r="Q30" s="333">
        <v>0</v>
      </c>
      <c r="R30" s="334" t="s">
        <v>94</v>
      </c>
      <c r="S30" s="335" t="s">
        <v>94</v>
      </c>
      <c r="T30" s="333">
        <v>0</v>
      </c>
      <c r="U30" s="333">
        <v>0</v>
      </c>
      <c r="V30" s="333">
        <v>0</v>
      </c>
      <c r="W30" s="333">
        <v>0</v>
      </c>
      <c r="X30" s="333">
        <v>0</v>
      </c>
      <c r="Y30" s="333" t="s">
        <v>94</v>
      </c>
      <c r="Z30" s="336" t="s">
        <v>94</v>
      </c>
      <c r="AA30" s="333">
        <v>0</v>
      </c>
      <c r="AB30" s="333">
        <v>0</v>
      </c>
      <c r="AC30" s="333">
        <v>0</v>
      </c>
      <c r="AD30" s="333">
        <v>0</v>
      </c>
      <c r="AE30" s="333">
        <v>0</v>
      </c>
      <c r="AF30" s="333" t="s">
        <v>94</v>
      </c>
      <c r="AG30" s="336" t="s">
        <v>94</v>
      </c>
      <c r="AH30" s="333">
        <v>0</v>
      </c>
      <c r="AI30" s="333">
        <v>0</v>
      </c>
      <c r="AJ30" s="333">
        <v>0</v>
      </c>
      <c r="AK30" s="333">
        <v>0</v>
      </c>
      <c r="AL30" s="333">
        <v>0</v>
      </c>
      <c r="AM30" s="333" t="s">
        <v>94</v>
      </c>
      <c r="AN30" s="336" t="s">
        <v>94</v>
      </c>
      <c r="AO30" s="333">
        <v>0</v>
      </c>
      <c r="AP30" s="333">
        <v>0</v>
      </c>
      <c r="AQ30" s="333">
        <v>0</v>
      </c>
      <c r="AR30" s="333">
        <v>0</v>
      </c>
      <c r="AS30" s="333">
        <v>0</v>
      </c>
      <c r="AT30" s="333" t="s">
        <v>94</v>
      </c>
      <c r="AU30" s="336" t="s">
        <v>94</v>
      </c>
      <c r="AV30" s="333">
        <v>0</v>
      </c>
      <c r="AW30" s="333">
        <v>0</v>
      </c>
      <c r="AX30" s="333">
        <v>0</v>
      </c>
      <c r="AY30" s="333">
        <v>0</v>
      </c>
      <c r="AZ30" s="333">
        <v>0</v>
      </c>
      <c r="BA30" s="333" t="s">
        <v>94</v>
      </c>
      <c r="BB30" s="336" t="s">
        <v>94</v>
      </c>
      <c r="BC30" s="333">
        <v>0</v>
      </c>
      <c r="BD30" s="333">
        <v>0</v>
      </c>
      <c r="BE30" s="333">
        <v>0</v>
      </c>
      <c r="BF30" s="333">
        <v>0</v>
      </c>
      <c r="BG30" s="333">
        <v>0</v>
      </c>
      <c r="BH30" s="333" t="s">
        <v>94</v>
      </c>
      <c r="BI30" s="336" t="s">
        <v>94</v>
      </c>
      <c r="BJ30" s="333">
        <v>0</v>
      </c>
      <c r="BK30" s="333">
        <v>0</v>
      </c>
      <c r="BL30" s="333">
        <v>0</v>
      </c>
      <c r="BM30" s="333">
        <v>0</v>
      </c>
      <c r="BN30" s="333">
        <v>0</v>
      </c>
      <c r="BO30" s="333" t="s">
        <v>94</v>
      </c>
      <c r="BP30" s="336" t="s">
        <v>94</v>
      </c>
      <c r="BQ30" s="333">
        <v>0</v>
      </c>
      <c r="BR30" s="333">
        <v>0</v>
      </c>
      <c r="BS30" s="333">
        <v>0</v>
      </c>
      <c r="BT30" s="333">
        <v>0</v>
      </c>
      <c r="BU30" s="333">
        <v>0</v>
      </c>
      <c r="BV30" s="333" t="s">
        <v>94</v>
      </c>
      <c r="BW30" s="336" t="s">
        <v>94</v>
      </c>
      <c r="BX30" s="333">
        <v>0</v>
      </c>
      <c r="BY30" s="333">
        <v>0</v>
      </c>
      <c r="BZ30" s="333">
        <v>0</v>
      </c>
      <c r="CA30" s="333">
        <v>0</v>
      </c>
      <c r="CB30" s="333">
        <v>0</v>
      </c>
      <c r="CC30" s="333" t="s">
        <v>94</v>
      </c>
      <c r="CD30" s="336" t="s">
        <v>94</v>
      </c>
      <c r="CE30" s="333">
        <v>0</v>
      </c>
      <c r="CF30" s="333">
        <v>0</v>
      </c>
      <c r="CG30" s="333">
        <v>0</v>
      </c>
      <c r="CH30" s="333">
        <v>0</v>
      </c>
      <c r="CI30" s="333">
        <v>0</v>
      </c>
      <c r="CJ30" s="333" t="s">
        <v>94</v>
      </c>
      <c r="CK30" s="336" t="s">
        <v>94</v>
      </c>
      <c r="CL30" s="333">
        <v>0</v>
      </c>
      <c r="CM30" s="327">
        <v>0</v>
      </c>
      <c r="CN30" s="333">
        <v>0</v>
      </c>
      <c r="CO30" s="333">
        <v>0</v>
      </c>
      <c r="CP30" s="333">
        <v>0</v>
      </c>
      <c r="CQ30" s="333" t="s">
        <v>94</v>
      </c>
      <c r="CR30" s="336" t="s">
        <v>94</v>
      </c>
      <c r="CS30" s="333">
        <v>0</v>
      </c>
      <c r="CT30" s="327">
        <v>0</v>
      </c>
      <c r="CU30" s="333">
        <v>0</v>
      </c>
      <c r="CV30" s="333">
        <v>0</v>
      </c>
      <c r="CW30" s="333">
        <v>0</v>
      </c>
      <c r="CX30" s="333" t="s">
        <v>94</v>
      </c>
      <c r="CY30" s="336" t="s">
        <v>94</v>
      </c>
      <c r="CZ30" s="329"/>
    </row>
    <row r="31" spans="1:104" ht="47.25">
      <c r="A31" s="314" t="s">
        <v>143</v>
      </c>
      <c r="B31" s="315" t="s">
        <v>279</v>
      </c>
      <c r="C31" s="332" t="s">
        <v>93</v>
      </c>
      <c r="D31" s="333">
        <v>0</v>
      </c>
      <c r="E31" s="333">
        <v>0</v>
      </c>
      <c r="F31" s="333">
        <v>0</v>
      </c>
      <c r="G31" s="333">
        <v>0</v>
      </c>
      <c r="H31" s="333">
        <v>0</v>
      </c>
      <c r="I31" s="333">
        <v>0</v>
      </c>
      <c r="J31" s="333">
        <v>0</v>
      </c>
      <c r="K31" s="334" t="s">
        <v>94</v>
      </c>
      <c r="L31" s="335" t="s">
        <v>94</v>
      </c>
      <c r="M31" s="333">
        <v>0</v>
      </c>
      <c r="N31" s="333">
        <v>0</v>
      </c>
      <c r="O31" s="333">
        <v>0</v>
      </c>
      <c r="P31" s="333">
        <v>0</v>
      </c>
      <c r="Q31" s="333">
        <v>0</v>
      </c>
      <c r="R31" s="334" t="s">
        <v>94</v>
      </c>
      <c r="S31" s="335" t="s">
        <v>94</v>
      </c>
      <c r="T31" s="333">
        <v>0</v>
      </c>
      <c r="U31" s="333">
        <v>0</v>
      </c>
      <c r="V31" s="333">
        <v>0</v>
      </c>
      <c r="W31" s="333">
        <v>0</v>
      </c>
      <c r="X31" s="333">
        <v>0</v>
      </c>
      <c r="Y31" s="333" t="s">
        <v>94</v>
      </c>
      <c r="Z31" s="336" t="s">
        <v>94</v>
      </c>
      <c r="AA31" s="333">
        <v>0</v>
      </c>
      <c r="AB31" s="333">
        <v>0</v>
      </c>
      <c r="AC31" s="333">
        <v>0</v>
      </c>
      <c r="AD31" s="333">
        <v>0</v>
      </c>
      <c r="AE31" s="333">
        <v>0</v>
      </c>
      <c r="AF31" s="333" t="s">
        <v>94</v>
      </c>
      <c r="AG31" s="336" t="s">
        <v>94</v>
      </c>
      <c r="AH31" s="333">
        <v>0</v>
      </c>
      <c r="AI31" s="333">
        <v>0</v>
      </c>
      <c r="AJ31" s="333">
        <v>0</v>
      </c>
      <c r="AK31" s="333">
        <v>0</v>
      </c>
      <c r="AL31" s="333">
        <v>0</v>
      </c>
      <c r="AM31" s="333" t="s">
        <v>94</v>
      </c>
      <c r="AN31" s="336" t="s">
        <v>94</v>
      </c>
      <c r="AO31" s="333">
        <v>0</v>
      </c>
      <c r="AP31" s="333">
        <v>0</v>
      </c>
      <c r="AQ31" s="333">
        <v>0</v>
      </c>
      <c r="AR31" s="333">
        <v>0</v>
      </c>
      <c r="AS31" s="333">
        <v>0</v>
      </c>
      <c r="AT31" s="333" t="s">
        <v>94</v>
      </c>
      <c r="AU31" s="336" t="s">
        <v>94</v>
      </c>
      <c r="AV31" s="333">
        <v>0</v>
      </c>
      <c r="AW31" s="333">
        <v>0</v>
      </c>
      <c r="AX31" s="333">
        <v>0</v>
      </c>
      <c r="AY31" s="333">
        <v>0</v>
      </c>
      <c r="AZ31" s="333">
        <v>0</v>
      </c>
      <c r="BA31" s="333" t="s">
        <v>94</v>
      </c>
      <c r="BB31" s="336" t="s">
        <v>94</v>
      </c>
      <c r="BC31" s="333">
        <v>0</v>
      </c>
      <c r="BD31" s="333">
        <v>0</v>
      </c>
      <c r="BE31" s="333">
        <v>0</v>
      </c>
      <c r="BF31" s="333">
        <v>0</v>
      </c>
      <c r="BG31" s="333">
        <v>0</v>
      </c>
      <c r="BH31" s="333" t="s">
        <v>94</v>
      </c>
      <c r="BI31" s="336" t="s">
        <v>94</v>
      </c>
      <c r="BJ31" s="333">
        <v>0</v>
      </c>
      <c r="BK31" s="333">
        <v>0</v>
      </c>
      <c r="BL31" s="333">
        <v>0</v>
      </c>
      <c r="BM31" s="333">
        <v>0</v>
      </c>
      <c r="BN31" s="333">
        <v>0</v>
      </c>
      <c r="BO31" s="333" t="s">
        <v>94</v>
      </c>
      <c r="BP31" s="336" t="s">
        <v>94</v>
      </c>
      <c r="BQ31" s="333">
        <v>0</v>
      </c>
      <c r="BR31" s="333">
        <v>0</v>
      </c>
      <c r="BS31" s="333">
        <v>0</v>
      </c>
      <c r="BT31" s="333">
        <v>0</v>
      </c>
      <c r="BU31" s="333">
        <v>0</v>
      </c>
      <c r="BV31" s="333" t="s">
        <v>94</v>
      </c>
      <c r="BW31" s="336" t="s">
        <v>94</v>
      </c>
      <c r="BX31" s="333">
        <v>0</v>
      </c>
      <c r="BY31" s="333">
        <v>0</v>
      </c>
      <c r="BZ31" s="333">
        <v>0</v>
      </c>
      <c r="CA31" s="333">
        <v>0</v>
      </c>
      <c r="CB31" s="333">
        <v>0</v>
      </c>
      <c r="CC31" s="333" t="s">
        <v>94</v>
      </c>
      <c r="CD31" s="336" t="s">
        <v>94</v>
      </c>
      <c r="CE31" s="333">
        <v>0</v>
      </c>
      <c r="CF31" s="333">
        <v>0</v>
      </c>
      <c r="CG31" s="333">
        <v>0</v>
      </c>
      <c r="CH31" s="333">
        <v>0</v>
      </c>
      <c r="CI31" s="333">
        <v>0</v>
      </c>
      <c r="CJ31" s="333" t="s">
        <v>94</v>
      </c>
      <c r="CK31" s="336" t="s">
        <v>94</v>
      </c>
      <c r="CL31" s="333">
        <v>0</v>
      </c>
      <c r="CM31" s="327">
        <v>0</v>
      </c>
      <c r="CN31" s="333">
        <v>0</v>
      </c>
      <c r="CO31" s="333">
        <v>0</v>
      </c>
      <c r="CP31" s="333">
        <v>0</v>
      </c>
      <c r="CQ31" s="333" t="s">
        <v>94</v>
      </c>
      <c r="CR31" s="336" t="s">
        <v>94</v>
      </c>
      <c r="CS31" s="333">
        <v>0</v>
      </c>
      <c r="CT31" s="327">
        <v>0</v>
      </c>
      <c r="CU31" s="333">
        <v>0</v>
      </c>
      <c r="CV31" s="333">
        <v>0</v>
      </c>
      <c r="CW31" s="333">
        <v>0</v>
      </c>
      <c r="CX31" s="333" t="s">
        <v>94</v>
      </c>
      <c r="CY31" s="336" t="s">
        <v>94</v>
      </c>
      <c r="CZ31" s="329"/>
    </row>
    <row r="32" spans="1:104" ht="78.75">
      <c r="A32" s="314" t="s">
        <v>160</v>
      </c>
      <c r="B32" s="320" t="s">
        <v>131</v>
      </c>
      <c r="C32" s="332" t="s">
        <v>93</v>
      </c>
      <c r="D32" s="333">
        <v>0</v>
      </c>
      <c r="E32" s="333">
        <v>0</v>
      </c>
      <c r="F32" s="333">
        <v>0</v>
      </c>
      <c r="G32" s="333">
        <v>0</v>
      </c>
      <c r="H32" s="333">
        <v>0</v>
      </c>
      <c r="I32" s="333">
        <v>0</v>
      </c>
      <c r="J32" s="333">
        <v>0</v>
      </c>
      <c r="K32" s="334" t="s">
        <v>94</v>
      </c>
      <c r="L32" s="335" t="s">
        <v>94</v>
      </c>
      <c r="M32" s="333">
        <v>0</v>
      </c>
      <c r="N32" s="333">
        <v>0</v>
      </c>
      <c r="O32" s="333">
        <v>0</v>
      </c>
      <c r="P32" s="333">
        <v>0</v>
      </c>
      <c r="Q32" s="333">
        <v>0</v>
      </c>
      <c r="R32" s="334" t="s">
        <v>94</v>
      </c>
      <c r="S32" s="335" t="s">
        <v>94</v>
      </c>
      <c r="T32" s="333">
        <v>0</v>
      </c>
      <c r="U32" s="333">
        <v>0</v>
      </c>
      <c r="V32" s="333">
        <v>0</v>
      </c>
      <c r="W32" s="333">
        <v>0</v>
      </c>
      <c r="X32" s="333">
        <v>0</v>
      </c>
      <c r="Y32" s="333" t="s">
        <v>94</v>
      </c>
      <c r="Z32" s="336" t="s">
        <v>94</v>
      </c>
      <c r="AA32" s="333">
        <v>0</v>
      </c>
      <c r="AB32" s="333">
        <v>0</v>
      </c>
      <c r="AC32" s="333">
        <v>0</v>
      </c>
      <c r="AD32" s="333">
        <v>0</v>
      </c>
      <c r="AE32" s="333">
        <v>0</v>
      </c>
      <c r="AF32" s="333" t="s">
        <v>94</v>
      </c>
      <c r="AG32" s="336" t="s">
        <v>94</v>
      </c>
      <c r="AH32" s="333">
        <v>0</v>
      </c>
      <c r="AI32" s="333">
        <v>0</v>
      </c>
      <c r="AJ32" s="333">
        <v>0</v>
      </c>
      <c r="AK32" s="333">
        <v>0</v>
      </c>
      <c r="AL32" s="333">
        <v>0</v>
      </c>
      <c r="AM32" s="333" t="s">
        <v>94</v>
      </c>
      <c r="AN32" s="336" t="s">
        <v>94</v>
      </c>
      <c r="AO32" s="333">
        <v>0</v>
      </c>
      <c r="AP32" s="333">
        <v>0</v>
      </c>
      <c r="AQ32" s="333">
        <v>0</v>
      </c>
      <c r="AR32" s="333">
        <v>0</v>
      </c>
      <c r="AS32" s="333">
        <v>0</v>
      </c>
      <c r="AT32" s="333" t="s">
        <v>94</v>
      </c>
      <c r="AU32" s="336" t="s">
        <v>94</v>
      </c>
      <c r="AV32" s="333">
        <v>0</v>
      </c>
      <c r="AW32" s="333">
        <v>0</v>
      </c>
      <c r="AX32" s="333">
        <v>0</v>
      </c>
      <c r="AY32" s="333">
        <v>0</v>
      </c>
      <c r="AZ32" s="333">
        <v>0</v>
      </c>
      <c r="BA32" s="333" t="s">
        <v>94</v>
      </c>
      <c r="BB32" s="336" t="s">
        <v>94</v>
      </c>
      <c r="BC32" s="333">
        <v>0</v>
      </c>
      <c r="BD32" s="333">
        <v>0</v>
      </c>
      <c r="BE32" s="333">
        <v>0</v>
      </c>
      <c r="BF32" s="333">
        <v>0</v>
      </c>
      <c r="BG32" s="333">
        <v>0</v>
      </c>
      <c r="BH32" s="333" t="s">
        <v>94</v>
      </c>
      <c r="BI32" s="336" t="s">
        <v>94</v>
      </c>
      <c r="BJ32" s="333">
        <v>0</v>
      </c>
      <c r="BK32" s="333">
        <v>0</v>
      </c>
      <c r="BL32" s="333">
        <v>0</v>
      </c>
      <c r="BM32" s="333">
        <v>0</v>
      </c>
      <c r="BN32" s="333">
        <v>0</v>
      </c>
      <c r="BO32" s="333" t="s">
        <v>94</v>
      </c>
      <c r="BP32" s="336" t="s">
        <v>94</v>
      </c>
      <c r="BQ32" s="333">
        <v>0</v>
      </c>
      <c r="BR32" s="333">
        <v>0</v>
      </c>
      <c r="BS32" s="333">
        <v>0</v>
      </c>
      <c r="BT32" s="333">
        <v>0</v>
      </c>
      <c r="BU32" s="333">
        <v>0</v>
      </c>
      <c r="BV32" s="333" t="s">
        <v>94</v>
      </c>
      <c r="BW32" s="336" t="s">
        <v>94</v>
      </c>
      <c r="BX32" s="333">
        <v>0</v>
      </c>
      <c r="BY32" s="333">
        <v>0</v>
      </c>
      <c r="BZ32" s="333">
        <v>0</v>
      </c>
      <c r="CA32" s="333">
        <v>0</v>
      </c>
      <c r="CB32" s="333">
        <v>0</v>
      </c>
      <c r="CC32" s="333" t="s">
        <v>94</v>
      </c>
      <c r="CD32" s="336" t="s">
        <v>94</v>
      </c>
      <c r="CE32" s="333">
        <v>0</v>
      </c>
      <c r="CF32" s="333">
        <v>0</v>
      </c>
      <c r="CG32" s="333">
        <v>0</v>
      </c>
      <c r="CH32" s="333">
        <v>0</v>
      </c>
      <c r="CI32" s="333">
        <v>0</v>
      </c>
      <c r="CJ32" s="333" t="s">
        <v>94</v>
      </c>
      <c r="CK32" s="336" t="s">
        <v>94</v>
      </c>
      <c r="CL32" s="333">
        <v>0</v>
      </c>
      <c r="CM32" s="327">
        <v>0</v>
      </c>
      <c r="CN32" s="333">
        <v>0</v>
      </c>
      <c r="CO32" s="333">
        <v>0</v>
      </c>
      <c r="CP32" s="333">
        <v>0</v>
      </c>
      <c r="CQ32" s="333" t="s">
        <v>94</v>
      </c>
      <c r="CR32" s="336" t="s">
        <v>94</v>
      </c>
      <c r="CS32" s="333">
        <v>0</v>
      </c>
      <c r="CT32" s="327">
        <v>0</v>
      </c>
      <c r="CU32" s="333">
        <v>0</v>
      </c>
      <c r="CV32" s="333">
        <v>0</v>
      </c>
      <c r="CW32" s="333">
        <v>0</v>
      </c>
      <c r="CX32" s="333" t="s">
        <v>94</v>
      </c>
      <c r="CY32" s="336" t="s">
        <v>94</v>
      </c>
      <c r="CZ32" s="329"/>
    </row>
    <row r="33" spans="1:104" ht="94.5">
      <c r="A33" s="314" t="s">
        <v>163</v>
      </c>
      <c r="B33" s="315" t="s">
        <v>282</v>
      </c>
      <c r="C33" s="332" t="s">
        <v>93</v>
      </c>
      <c r="D33" s="333">
        <v>0</v>
      </c>
      <c r="E33" s="333">
        <v>0</v>
      </c>
      <c r="F33" s="333">
        <v>0</v>
      </c>
      <c r="G33" s="333">
        <v>0</v>
      </c>
      <c r="H33" s="333">
        <v>0</v>
      </c>
      <c r="I33" s="333">
        <v>0</v>
      </c>
      <c r="J33" s="333">
        <v>0</v>
      </c>
      <c r="K33" s="334" t="s">
        <v>94</v>
      </c>
      <c r="L33" s="335" t="s">
        <v>94</v>
      </c>
      <c r="M33" s="333">
        <v>0</v>
      </c>
      <c r="N33" s="333">
        <v>0</v>
      </c>
      <c r="O33" s="333">
        <v>0</v>
      </c>
      <c r="P33" s="333">
        <v>0</v>
      </c>
      <c r="Q33" s="333">
        <v>0</v>
      </c>
      <c r="R33" s="334" t="s">
        <v>94</v>
      </c>
      <c r="S33" s="335" t="s">
        <v>94</v>
      </c>
      <c r="T33" s="333">
        <v>0</v>
      </c>
      <c r="U33" s="333">
        <v>0</v>
      </c>
      <c r="V33" s="333">
        <v>0</v>
      </c>
      <c r="W33" s="333">
        <v>0</v>
      </c>
      <c r="X33" s="333">
        <v>0</v>
      </c>
      <c r="Y33" s="333" t="s">
        <v>94</v>
      </c>
      <c r="Z33" s="336" t="s">
        <v>94</v>
      </c>
      <c r="AA33" s="333">
        <v>0</v>
      </c>
      <c r="AB33" s="333">
        <v>0</v>
      </c>
      <c r="AC33" s="333">
        <v>0</v>
      </c>
      <c r="AD33" s="333">
        <v>0</v>
      </c>
      <c r="AE33" s="333">
        <v>0</v>
      </c>
      <c r="AF33" s="333" t="s">
        <v>94</v>
      </c>
      <c r="AG33" s="336" t="s">
        <v>94</v>
      </c>
      <c r="AH33" s="333">
        <v>0</v>
      </c>
      <c r="AI33" s="333">
        <v>0</v>
      </c>
      <c r="AJ33" s="333">
        <v>0</v>
      </c>
      <c r="AK33" s="333">
        <v>0</v>
      </c>
      <c r="AL33" s="333">
        <v>0</v>
      </c>
      <c r="AM33" s="333" t="s">
        <v>94</v>
      </c>
      <c r="AN33" s="336" t="s">
        <v>94</v>
      </c>
      <c r="AO33" s="333">
        <v>0</v>
      </c>
      <c r="AP33" s="333">
        <v>0</v>
      </c>
      <c r="AQ33" s="333">
        <v>0</v>
      </c>
      <c r="AR33" s="333">
        <v>0</v>
      </c>
      <c r="AS33" s="333">
        <v>0</v>
      </c>
      <c r="AT33" s="333" t="s">
        <v>94</v>
      </c>
      <c r="AU33" s="336" t="s">
        <v>94</v>
      </c>
      <c r="AV33" s="333">
        <v>0</v>
      </c>
      <c r="AW33" s="333">
        <v>0</v>
      </c>
      <c r="AX33" s="333">
        <v>0</v>
      </c>
      <c r="AY33" s="333">
        <v>0</v>
      </c>
      <c r="AZ33" s="333">
        <v>0</v>
      </c>
      <c r="BA33" s="333" t="s">
        <v>94</v>
      </c>
      <c r="BB33" s="336" t="s">
        <v>94</v>
      </c>
      <c r="BC33" s="333">
        <v>0</v>
      </c>
      <c r="BD33" s="333">
        <v>0</v>
      </c>
      <c r="BE33" s="333">
        <v>0</v>
      </c>
      <c r="BF33" s="333">
        <v>0</v>
      </c>
      <c r="BG33" s="333">
        <v>0</v>
      </c>
      <c r="BH33" s="333" t="s">
        <v>94</v>
      </c>
      <c r="BI33" s="336" t="s">
        <v>94</v>
      </c>
      <c r="BJ33" s="333">
        <v>0</v>
      </c>
      <c r="BK33" s="333">
        <v>0</v>
      </c>
      <c r="BL33" s="333">
        <v>0</v>
      </c>
      <c r="BM33" s="333">
        <v>0</v>
      </c>
      <c r="BN33" s="333">
        <v>0</v>
      </c>
      <c r="BO33" s="333" t="s">
        <v>94</v>
      </c>
      <c r="BP33" s="336" t="s">
        <v>94</v>
      </c>
      <c r="BQ33" s="333">
        <v>0</v>
      </c>
      <c r="BR33" s="333">
        <v>0</v>
      </c>
      <c r="BS33" s="333">
        <v>0</v>
      </c>
      <c r="BT33" s="333">
        <v>0</v>
      </c>
      <c r="BU33" s="333">
        <v>0</v>
      </c>
      <c r="BV33" s="333" t="s">
        <v>94</v>
      </c>
      <c r="BW33" s="336" t="s">
        <v>94</v>
      </c>
      <c r="BX33" s="333">
        <v>0</v>
      </c>
      <c r="BY33" s="333">
        <v>0</v>
      </c>
      <c r="BZ33" s="333">
        <v>0</v>
      </c>
      <c r="CA33" s="333">
        <v>0</v>
      </c>
      <c r="CB33" s="333">
        <v>0</v>
      </c>
      <c r="CC33" s="333" t="s">
        <v>94</v>
      </c>
      <c r="CD33" s="336" t="s">
        <v>94</v>
      </c>
      <c r="CE33" s="333">
        <v>0</v>
      </c>
      <c r="CF33" s="333">
        <v>0</v>
      </c>
      <c r="CG33" s="333">
        <v>0</v>
      </c>
      <c r="CH33" s="333">
        <v>0</v>
      </c>
      <c r="CI33" s="333">
        <v>0</v>
      </c>
      <c r="CJ33" s="333" t="s">
        <v>94</v>
      </c>
      <c r="CK33" s="336" t="s">
        <v>94</v>
      </c>
      <c r="CL33" s="333">
        <v>0</v>
      </c>
      <c r="CM33" s="327">
        <v>0</v>
      </c>
      <c r="CN33" s="333">
        <v>0</v>
      </c>
      <c r="CO33" s="333">
        <v>0</v>
      </c>
      <c r="CP33" s="333">
        <v>0</v>
      </c>
      <c r="CQ33" s="333" t="s">
        <v>94</v>
      </c>
      <c r="CR33" s="336" t="s">
        <v>94</v>
      </c>
      <c r="CS33" s="333">
        <v>0</v>
      </c>
      <c r="CT33" s="327">
        <v>0</v>
      </c>
      <c r="CU33" s="333">
        <v>0</v>
      </c>
      <c r="CV33" s="333">
        <v>0</v>
      </c>
      <c r="CW33" s="333">
        <v>0</v>
      </c>
      <c r="CX33" s="333" t="s">
        <v>94</v>
      </c>
      <c r="CY33" s="336" t="s">
        <v>94</v>
      </c>
      <c r="CZ33" s="329"/>
    </row>
    <row r="34" spans="1:104" ht="63">
      <c r="A34" s="319" t="s">
        <v>166</v>
      </c>
      <c r="B34" s="320" t="s">
        <v>138</v>
      </c>
      <c r="C34" s="332" t="s">
        <v>93</v>
      </c>
      <c r="D34" s="333">
        <v>0</v>
      </c>
      <c r="E34" s="333">
        <v>0</v>
      </c>
      <c r="F34" s="333">
        <v>0</v>
      </c>
      <c r="G34" s="333">
        <v>0</v>
      </c>
      <c r="H34" s="333">
        <v>0</v>
      </c>
      <c r="I34" s="333">
        <v>0</v>
      </c>
      <c r="J34" s="333">
        <v>0</v>
      </c>
      <c r="K34" s="334" t="s">
        <v>94</v>
      </c>
      <c r="L34" s="335" t="s">
        <v>94</v>
      </c>
      <c r="M34" s="333">
        <v>0</v>
      </c>
      <c r="N34" s="333">
        <v>0</v>
      </c>
      <c r="O34" s="333">
        <v>0</v>
      </c>
      <c r="P34" s="333">
        <v>0</v>
      </c>
      <c r="Q34" s="333">
        <v>0</v>
      </c>
      <c r="R34" s="334" t="s">
        <v>94</v>
      </c>
      <c r="S34" s="335" t="s">
        <v>94</v>
      </c>
      <c r="T34" s="333">
        <v>0</v>
      </c>
      <c r="U34" s="333">
        <v>0</v>
      </c>
      <c r="V34" s="333">
        <v>0</v>
      </c>
      <c r="W34" s="333">
        <v>0</v>
      </c>
      <c r="X34" s="333">
        <v>0</v>
      </c>
      <c r="Y34" s="333" t="s">
        <v>94</v>
      </c>
      <c r="Z34" s="336" t="s">
        <v>94</v>
      </c>
      <c r="AA34" s="333">
        <v>0</v>
      </c>
      <c r="AB34" s="333">
        <v>0</v>
      </c>
      <c r="AC34" s="333">
        <v>0</v>
      </c>
      <c r="AD34" s="333">
        <v>0</v>
      </c>
      <c r="AE34" s="333">
        <v>0</v>
      </c>
      <c r="AF34" s="333" t="s">
        <v>94</v>
      </c>
      <c r="AG34" s="336" t="s">
        <v>94</v>
      </c>
      <c r="AH34" s="333">
        <v>0</v>
      </c>
      <c r="AI34" s="333">
        <v>0</v>
      </c>
      <c r="AJ34" s="333">
        <v>0</v>
      </c>
      <c r="AK34" s="333">
        <v>0</v>
      </c>
      <c r="AL34" s="333">
        <v>0</v>
      </c>
      <c r="AM34" s="333" t="s">
        <v>94</v>
      </c>
      <c r="AN34" s="336" t="s">
        <v>94</v>
      </c>
      <c r="AO34" s="333">
        <v>0</v>
      </c>
      <c r="AP34" s="333">
        <v>0</v>
      </c>
      <c r="AQ34" s="333">
        <v>0</v>
      </c>
      <c r="AR34" s="333">
        <v>0</v>
      </c>
      <c r="AS34" s="333">
        <v>0</v>
      </c>
      <c r="AT34" s="333" t="s">
        <v>94</v>
      </c>
      <c r="AU34" s="336" t="s">
        <v>94</v>
      </c>
      <c r="AV34" s="333">
        <v>0</v>
      </c>
      <c r="AW34" s="333">
        <v>0</v>
      </c>
      <c r="AX34" s="333">
        <v>0</v>
      </c>
      <c r="AY34" s="333">
        <v>0</v>
      </c>
      <c r="AZ34" s="333">
        <v>0</v>
      </c>
      <c r="BA34" s="333" t="s">
        <v>94</v>
      </c>
      <c r="BB34" s="336" t="s">
        <v>94</v>
      </c>
      <c r="BC34" s="333">
        <v>0</v>
      </c>
      <c r="BD34" s="333">
        <v>0</v>
      </c>
      <c r="BE34" s="333">
        <v>0</v>
      </c>
      <c r="BF34" s="333">
        <v>0</v>
      </c>
      <c r="BG34" s="333">
        <v>0</v>
      </c>
      <c r="BH34" s="333" t="s">
        <v>94</v>
      </c>
      <c r="BI34" s="336" t="s">
        <v>94</v>
      </c>
      <c r="BJ34" s="333">
        <v>0</v>
      </c>
      <c r="BK34" s="333">
        <v>0</v>
      </c>
      <c r="BL34" s="333">
        <v>0</v>
      </c>
      <c r="BM34" s="333">
        <v>0</v>
      </c>
      <c r="BN34" s="333">
        <v>0</v>
      </c>
      <c r="BO34" s="333" t="s">
        <v>94</v>
      </c>
      <c r="BP34" s="336" t="s">
        <v>94</v>
      </c>
      <c r="BQ34" s="333">
        <v>0</v>
      </c>
      <c r="BR34" s="333">
        <v>0</v>
      </c>
      <c r="BS34" s="333">
        <v>0</v>
      </c>
      <c r="BT34" s="333">
        <v>0</v>
      </c>
      <c r="BU34" s="333">
        <v>0</v>
      </c>
      <c r="BV34" s="333" t="s">
        <v>94</v>
      </c>
      <c r="BW34" s="336" t="s">
        <v>94</v>
      </c>
      <c r="BX34" s="333">
        <v>0</v>
      </c>
      <c r="BY34" s="333">
        <v>0</v>
      </c>
      <c r="BZ34" s="333">
        <v>0</v>
      </c>
      <c r="CA34" s="333">
        <v>0</v>
      </c>
      <c r="CB34" s="333">
        <v>0</v>
      </c>
      <c r="CC34" s="333" t="s">
        <v>94</v>
      </c>
      <c r="CD34" s="336" t="s">
        <v>94</v>
      </c>
      <c r="CE34" s="333">
        <v>0</v>
      </c>
      <c r="CF34" s="333">
        <v>0</v>
      </c>
      <c r="CG34" s="333">
        <v>0</v>
      </c>
      <c r="CH34" s="333">
        <v>0</v>
      </c>
      <c r="CI34" s="333">
        <v>0</v>
      </c>
      <c r="CJ34" s="333" t="s">
        <v>94</v>
      </c>
      <c r="CK34" s="336" t="s">
        <v>94</v>
      </c>
      <c r="CL34" s="333">
        <v>0</v>
      </c>
      <c r="CM34" s="327">
        <v>0</v>
      </c>
      <c r="CN34" s="333">
        <v>0</v>
      </c>
      <c r="CO34" s="333">
        <v>0</v>
      </c>
      <c r="CP34" s="333">
        <v>0</v>
      </c>
      <c r="CQ34" s="333" t="s">
        <v>94</v>
      </c>
      <c r="CR34" s="336" t="s">
        <v>94</v>
      </c>
      <c r="CS34" s="333">
        <v>0</v>
      </c>
      <c r="CT34" s="327">
        <v>0</v>
      </c>
      <c r="CU34" s="333">
        <v>0</v>
      </c>
      <c r="CV34" s="333">
        <v>0</v>
      </c>
      <c r="CW34" s="333">
        <v>0</v>
      </c>
      <c r="CX34" s="333" t="s">
        <v>94</v>
      </c>
      <c r="CY34" s="336" t="s">
        <v>94</v>
      </c>
      <c r="CZ34" s="329"/>
    </row>
    <row r="35" spans="1:104" ht="78.75">
      <c r="A35" s="314" t="s">
        <v>177</v>
      </c>
      <c r="B35" s="320" t="s">
        <v>140</v>
      </c>
      <c r="C35" s="332" t="s">
        <v>93</v>
      </c>
      <c r="D35" s="333">
        <v>0</v>
      </c>
      <c r="E35" s="333">
        <v>0</v>
      </c>
      <c r="F35" s="333">
        <v>0</v>
      </c>
      <c r="G35" s="333">
        <v>0</v>
      </c>
      <c r="H35" s="333">
        <v>0</v>
      </c>
      <c r="I35" s="333">
        <v>0</v>
      </c>
      <c r="J35" s="333">
        <v>0</v>
      </c>
      <c r="K35" s="334" t="s">
        <v>94</v>
      </c>
      <c r="L35" s="335" t="s">
        <v>94</v>
      </c>
      <c r="M35" s="333">
        <v>0</v>
      </c>
      <c r="N35" s="333">
        <v>0</v>
      </c>
      <c r="O35" s="333">
        <v>0</v>
      </c>
      <c r="P35" s="333">
        <v>0</v>
      </c>
      <c r="Q35" s="333">
        <v>0</v>
      </c>
      <c r="R35" s="334" t="s">
        <v>94</v>
      </c>
      <c r="S35" s="335" t="s">
        <v>94</v>
      </c>
      <c r="T35" s="333">
        <v>0</v>
      </c>
      <c r="U35" s="333">
        <v>0</v>
      </c>
      <c r="V35" s="333">
        <v>0</v>
      </c>
      <c r="W35" s="333">
        <v>0</v>
      </c>
      <c r="X35" s="333">
        <v>0</v>
      </c>
      <c r="Y35" s="333" t="s">
        <v>94</v>
      </c>
      <c r="Z35" s="336" t="s">
        <v>94</v>
      </c>
      <c r="AA35" s="333">
        <v>0</v>
      </c>
      <c r="AB35" s="333">
        <v>0</v>
      </c>
      <c r="AC35" s="333">
        <v>0</v>
      </c>
      <c r="AD35" s="333">
        <v>0</v>
      </c>
      <c r="AE35" s="333">
        <v>0</v>
      </c>
      <c r="AF35" s="333" t="s">
        <v>94</v>
      </c>
      <c r="AG35" s="336" t="s">
        <v>94</v>
      </c>
      <c r="AH35" s="333">
        <v>0</v>
      </c>
      <c r="AI35" s="333">
        <v>0</v>
      </c>
      <c r="AJ35" s="333">
        <v>0</v>
      </c>
      <c r="AK35" s="333">
        <v>0</v>
      </c>
      <c r="AL35" s="333">
        <v>0</v>
      </c>
      <c r="AM35" s="333" t="s">
        <v>94</v>
      </c>
      <c r="AN35" s="336" t="s">
        <v>94</v>
      </c>
      <c r="AO35" s="333">
        <v>0</v>
      </c>
      <c r="AP35" s="333">
        <v>0</v>
      </c>
      <c r="AQ35" s="333">
        <v>0</v>
      </c>
      <c r="AR35" s="333">
        <v>0</v>
      </c>
      <c r="AS35" s="333">
        <v>0</v>
      </c>
      <c r="AT35" s="333" t="s">
        <v>94</v>
      </c>
      <c r="AU35" s="336" t="s">
        <v>94</v>
      </c>
      <c r="AV35" s="333">
        <v>0</v>
      </c>
      <c r="AW35" s="333">
        <v>0</v>
      </c>
      <c r="AX35" s="333">
        <v>0</v>
      </c>
      <c r="AY35" s="333">
        <v>0</v>
      </c>
      <c r="AZ35" s="333">
        <v>0</v>
      </c>
      <c r="BA35" s="333" t="s">
        <v>94</v>
      </c>
      <c r="BB35" s="336" t="s">
        <v>94</v>
      </c>
      <c r="BC35" s="333">
        <v>0</v>
      </c>
      <c r="BD35" s="333">
        <v>0</v>
      </c>
      <c r="BE35" s="333">
        <v>0</v>
      </c>
      <c r="BF35" s="333">
        <v>0</v>
      </c>
      <c r="BG35" s="333">
        <v>0</v>
      </c>
      <c r="BH35" s="333" t="s">
        <v>94</v>
      </c>
      <c r="BI35" s="336" t="s">
        <v>94</v>
      </c>
      <c r="BJ35" s="333">
        <v>0</v>
      </c>
      <c r="BK35" s="333">
        <v>0</v>
      </c>
      <c r="BL35" s="333">
        <v>0</v>
      </c>
      <c r="BM35" s="333">
        <v>0</v>
      </c>
      <c r="BN35" s="333">
        <v>0</v>
      </c>
      <c r="BO35" s="333" t="s">
        <v>94</v>
      </c>
      <c r="BP35" s="336" t="s">
        <v>94</v>
      </c>
      <c r="BQ35" s="333">
        <v>0</v>
      </c>
      <c r="BR35" s="333">
        <v>0</v>
      </c>
      <c r="BS35" s="333">
        <v>0</v>
      </c>
      <c r="BT35" s="333">
        <v>0</v>
      </c>
      <c r="BU35" s="333">
        <v>0</v>
      </c>
      <c r="BV35" s="333" t="s">
        <v>94</v>
      </c>
      <c r="BW35" s="336" t="s">
        <v>94</v>
      </c>
      <c r="BX35" s="333">
        <v>0</v>
      </c>
      <c r="BY35" s="333">
        <v>0</v>
      </c>
      <c r="BZ35" s="333">
        <v>0</v>
      </c>
      <c r="CA35" s="333">
        <v>0</v>
      </c>
      <c r="CB35" s="333">
        <v>0</v>
      </c>
      <c r="CC35" s="333" t="s">
        <v>94</v>
      </c>
      <c r="CD35" s="336" t="s">
        <v>94</v>
      </c>
      <c r="CE35" s="333">
        <v>0</v>
      </c>
      <c r="CF35" s="333">
        <v>0</v>
      </c>
      <c r="CG35" s="333">
        <v>0</v>
      </c>
      <c r="CH35" s="333">
        <v>0</v>
      </c>
      <c r="CI35" s="333">
        <v>0</v>
      </c>
      <c r="CJ35" s="333" t="s">
        <v>94</v>
      </c>
      <c r="CK35" s="336" t="s">
        <v>94</v>
      </c>
      <c r="CL35" s="333">
        <v>0</v>
      </c>
      <c r="CM35" s="327">
        <v>0</v>
      </c>
      <c r="CN35" s="333">
        <v>0</v>
      </c>
      <c r="CO35" s="333">
        <v>0</v>
      </c>
      <c r="CP35" s="333">
        <v>0</v>
      </c>
      <c r="CQ35" s="333" t="s">
        <v>94</v>
      </c>
      <c r="CR35" s="336" t="s">
        <v>94</v>
      </c>
      <c r="CS35" s="333">
        <v>0</v>
      </c>
      <c r="CT35" s="327">
        <v>0</v>
      </c>
      <c r="CU35" s="333">
        <v>0</v>
      </c>
      <c r="CV35" s="333">
        <v>0</v>
      </c>
      <c r="CW35" s="333">
        <v>0</v>
      </c>
      <c r="CX35" s="333" t="s">
        <v>94</v>
      </c>
      <c r="CY35" s="336" t="s">
        <v>94</v>
      </c>
      <c r="CZ35" s="329"/>
    </row>
    <row r="36" spans="1:104" ht="78.75">
      <c r="A36" s="314" t="s">
        <v>179</v>
      </c>
      <c r="B36" s="320" t="s">
        <v>144</v>
      </c>
      <c r="C36" s="332" t="s">
        <v>93</v>
      </c>
      <c r="D36" s="333">
        <v>0</v>
      </c>
      <c r="E36" s="333">
        <v>0</v>
      </c>
      <c r="F36" s="333">
        <v>0</v>
      </c>
      <c r="G36" s="333">
        <v>0</v>
      </c>
      <c r="H36" s="333">
        <v>0</v>
      </c>
      <c r="I36" s="333">
        <v>0</v>
      </c>
      <c r="J36" s="333">
        <v>0</v>
      </c>
      <c r="K36" s="334" t="s">
        <v>94</v>
      </c>
      <c r="L36" s="335" t="s">
        <v>94</v>
      </c>
      <c r="M36" s="333">
        <v>0</v>
      </c>
      <c r="N36" s="333">
        <v>0</v>
      </c>
      <c r="O36" s="333">
        <v>0</v>
      </c>
      <c r="P36" s="333">
        <v>0</v>
      </c>
      <c r="Q36" s="333">
        <v>0</v>
      </c>
      <c r="R36" s="334" t="s">
        <v>94</v>
      </c>
      <c r="S36" s="335" t="s">
        <v>94</v>
      </c>
      <c r="T36" s="333">
        <v>0</v>
      </c>
      <c r="U36" s="333">
        <v>0</v>
      </c>
      <c r="V36" s="333">
        <v>0</v>
      </c>
      <c r="W36" s="333">
        <v>0</v>
      </c>
      <c r="X36" s="333">
        <v>0</v>
      </c>
      <c r="Y36" s="333" t="s">
        <v>94</v>
      </c>
      <c r="Z36" s="336" t="s">
        <v>94</v>
      </c>
      <c r="AA36" s="333">
        <v>0</v>
      </c>
      <c r="AB36" s="333">
        <v>0</v>
      </c>
      <c r="AC36" s="333">
        <v>0</v>
      </c>
      <c r="AD36" s="333">
        <v>0</v>
      </c>
      <c r="AE36" s="333">
        <v>0</v>
      </c>
      <c r="AF36" s="333" t="s">
        <v>94</v>
      </c>
      <c r="AG36" s="336" t="s">
        <v>94</v>
      </c>
      <c r="AH36" s="333">
        <v>0</v>
      </c>
      <c r="AI36" s="333">
        <v>0</v>
      </c>
      <c r="AJ36" s="333">
        <v>0</v>
      </c>
      <c r="AK36" s="333">
        <v>0</v>
      </c>
      <c r="AL36" s="333">
        <v>0</v>
      </c>
      <c r="AM36" s="333" t="s">
        <v>94</v>
      </c>
      <c r="AN36" s="336" t="s">
        <v>94</v>
      </c>
      <c r="AO36" s="333">
        <v>0</v>
      </c>
      <c r="AP36" s="333">
        <v>0</v>
      </c>
      <c r="AQ36" s="333">
        <v>0</v>
      </c>
      <c r="AR36" s="333">
        <v>0</v>
      </c>
      <c r="AS36" s="333">
        <v>0</v>
      </c>
      <c r="AT36" s="333" t="s">
        <v>94</v>
      </c>
      <c r="AU36" s="336" t="s">
        <v>94</v>
      </c>
      <c r="AV36" s="333">
        <v>0</v>
      </c>
      <c r="AW36" s="333">
        <v>0</v>
      </c>
      <c r="AX36" s="333">
        <v>0</v>
      </c>
      <c r="AY36" s="333">
        <v>0</v>
      </c>
      <c r="AZ36" s="333">
        <v>0</v>
      </c>
      <c r="BA36" s="333" t="s">
        <v>94</v>
      </c>
      <c r="BB36" s="336" t="s">
        <v>94</v>
      </c>
      <c r="BC36" s="333">
        <v>0</v>
      </c>
      <c r="BD36" s="333">
        <v>0</v>
      </c>
      <c r="BE36" s="333">
        <v>0</v>
      </c>
      <c r="BF36" s="333">
        <v>0</v>
      </c>
      <c r="BG36" s="333">
        <v>0</v>
      </c>
      <c r="BH36" s="333" t="s">
        <v>94</v>
      </c>
      <c r="BI36" s="336" t="s">
        <v>94</v>
      </c>
      <c r="BJ36" s="333">
        <v>0</v>
      </c>
      <c r="BK36" s="333">
        <v>0</v>
      </c>
      <c r="BL36" s="333">
        <v>0</v>
      </c>
      <c r="BM36" s="333">
        <v>0</v>
      </c>
      <c r="BN36" s="333">
        <v>0</v>
      </c>
      <c r="BO36" s="333" t="s">
        <v>94</v>
      </c>
      <c r="BP36" s="336" t="s">
        <v>94</v>
      </c>
      <c r="BQ36" s="333">
        <v>0</v>
      </c>
      <c r="BR36" s="333">
        <v>0</v>
      </c>
      <c r="BS36" s="333">
        <v>0</v>
      </c>
      <c r="BT36" s="333">
        <v>0</v>
      </c>
      <c r="BU36" s="333">
        <v>0</v>
      </c>
      <c r="BV36" s="333" t="s">
        <v>94</v>
      </c>
      <c r="BW36" s="336" t="s">
        <v>94</v>
      </c>
      <c r="BX36" s="333">
        <v>0</v>
      </c>
      <c r="BY36" s="333">
        <v>0</v>
      </c>
      <c r="BZ36" s="333">
        <v>0</v>
      </c>
      <c r="CA36" s="333">
        <v>0</v>
      </c>
      <c r="CB36" s="333">
        <v>0</v>
      </c>
      <c r="CC36" s="333" t="s">
        <v>94</v>
      </c>
      <c r="CD36" s="336" t="s">
        <v>94</v>
      </c>
      <c r="CE36" s="333">
        <v>0</v>
      </c>
      <c r="CF36" s="333">
        <v>0</v>
      </c>
      <c r="CG36" s="333">
        <v>0</v>
      </c>
      <c r="CH36" s="333">
        <v>0</v>
      </c>
      <c r="CI36" s="333">
        <v>0</v>
      </c>
      <c r="CJ36" s="333" t="s">
        <v>94</v>
      </c>
      <c r="CK36" s="336" t="s">
        <v>94</v>
      </c>
      <c r="CL36" s="333">
        <v>0</v>
      </c>
      <c r="CM36" s="327">
        <v>0</v>
      </c>
      <c r="CN36" s="333">
        <v>0</v>
      </c>
      <c r="CO36" s="333">
        <v>0</v>
      </c>
      <c r="CP36" s="333">
        <v>0</v>
      </c>
      <c r="CQ36" s="333" t="s">
        <v>94</v>
      </c>
      <c r="CR36" s="336" t="s">
        <v>94</v>
      </c>
      <c r="CS36" s="333">
        <v>0</v>
      </c>
      <c r="CT36" s="327">
        <v>0</v>
      </c>
      <c r="CU36" s="333">
        <v>0</v>
      </c>
      <c r="CV36" s="333">
        <v>0</v>
      </c>
      <c r="CW36" s="333">
        <v>0</v>
      </c>
      <c r="CX36" s="333" t="s">
        <v>94</v>
      </c>
      <c r="CY36" s="336" t="s">
        <v>94</v>
      </c>
      <c r="CZ36" s="329"/>
    </row>
    <row r="37" spans="1:104" ht="63">
      <c r="A37" s="314" t="s">
        <v>181</v>
      </c>
      <c r="B37" s="315" t="s">
        <v>285</v>
      </c>
      <c r="C37" s="332" t="s">
        <v>93</v>
      </c>
      <c r="D37" s="333">
        <v>0</v>
      </c>
      <c r="E37" s="333">
        <v>0</v>
      </c>
      <c r="F37" s="333">
        <v>0</v>
      </c>
      <c r="G37" s="333">
        <v>0</v>
      </c>
      <c r="H37" s="333">
        <v>0</v>
      </c>
      <c r="I37" s="333">
        <v>0</v>
      </c>
      <c r="J37" s="333">
        <v>0</v>
      </c>
      <c r="K37" s="334" t="s">
        <v>94</v>
      </c>
      <c r="L37" s="335" t="s">
        <v>94</v>
      </c>
      <c r="M37" s="333">
        <v>0</v>
      </c>
      <c r="N37" s="333">
        <v>0</v>
      </c>
      <c r="O37" s="333">
        <v>0</v>
      </c>
      <c r="P37" s="333">
        <v>0</v>
      </c>
      <c r="Q37" s="333">
        <v>0</v>
      </c>
      <c r="R37" s="334" t="s">
        <v>94</v>
      </c>
      <c r="S37" s="335" t="s">
        <v>94</v>
      </c>
      <c r="T37" s="333">
        <v>0</v>
      </c>
      <c r="U37" s="333">
        <v>0</v>
      </c>
      <c r="V37" s="333">
        <v>0</v>
      </c>
      <c r="W37" s="333">
        <v>0</v>
      </c>
      <c r="X37" s="333">
        <v>0</v>
      </c>
      <c r="Y37" s="333" t="s">
        <v>94</v>
      </c>
      <c r="Z37" s="336" t="s">
        <v>94</v>
      </c>
      <c r="AA37" s="333">
        <v>0</v>
      </c>
      <c r="AB37" s="333">
        <v>0</v>
      </c>
      <c r="AC37" s="333">
        <v>0</v>
      </c>
      <c r="AD37" s="333">
        <v>0</v>
      </c>
      <c r="AE37" s="333">
        <v>0</v>
      </c>
      <c r="AF37" s="333" t="s">
        <v>94</v>
      </c>
      <c r="AG37" s="336" t="s">
        <v>94</v>
      </c>
      <c r="AH37" s="333">
        <v>0</v>
      </c>
      <c r="AI37" s="333">
        <v>0</v>
      </c>
      <c r="AJ37" s="333">
        <v>0</v>
      </c>
      <c r="AK37" s="333">
        <v>0</v>
      </c>
      <c r="AL37" s="333">
        <v>0</v>
      </c>
      <c r="AM37" s="333" t="s">
        <v>94</v>
      </c>
      <c r="AN37" s="336" t="s">
        <v>94</v>
      </c>
      <c r="AO37" s="333">
        <v>0</v>
      </c>
      <c r="AP37" s="333">
        <v>0</v>
      </c>
      <c r="AQ37" s="333">
        <v>0</v>
      </c>
      <c r="AR37" s="333">
        <v>0</v>
      </c>
      <c r="AS37" s="333">
        <v>0</v>
      </c>
      <c r="AT37" s="333" t="s">
        <v>94</v>
      </c>
      <c r="AU37" s="336" t="s">
        <v>94</v>
      </c>
      <c r="AV37" s="333">
        <v>0</v>
      </c>
      <c r="AW37" s="333">
        <v>0</v>
      </c>
      <c r="AX37" s="333">
        <v>0</v>
      </c>
      <c r="AY37" s="333">
        <v>0</v>
      </c>
      <c r="AZ37" s="333">
        <v>0</v>
      </c>
      <c r="BA37" s="333" t="s">
        <v>94</v>
      </c>
      <c r="BB37" s="336" t="s">
        <v>94</v>
      </c>
      <c r="BC37" s="333">
        <v>0</v>
      </c>
      <c r="BD37" s="333">
        <v>0</v>
      </c>
      <c r="BE37" s="333">
        <v>0</v>
      </c>
      <c r="BF37" s="333">
        <v>0</v>
      </c>
      <c r="BG37" s="333">
        <v>0</v>
      </c>
      <c r="BH37" s="333" t="s">
        <v>94</v>
      </c>
      <c r="BI37" s="336" t="s">
        <v>94</v>
      </c>
      <c r="BJ37" s="333">
        <v>0</v>
      </c>
      <c r="BK37" s="333">
        <v>0</v>
      </c>
      <c r="BL37" s="333">
        <v>0</v>
      </c>
      <c r="BM37" s="333">
        <v>0</v>
      </c>
      <c r="BN37" s="333">
        <v>0</v>
      </c>
      <c r="BO37" s="333" t="s">
        <v>94</v>
      </c>
      <c r="BP37" s="336" t="s">
        <v>94</v>
      </c>
      <c r="BQ37" s="333">
        <v>0</v>
      </c>
      <c r="BR37" s="333">
        <v>0</v>
      </c>
      <c r="BS37" s="333">
        <v>0</v>
      </c>
      <c r="BT37" s="333">
        <v>0</v>
      </c>
      <c r="BU37" s="333">
        <v>0</v>
      </c>
      <c r="BV37" s="333" t="s">
        <v>94</v>
      </c>
      <c r="BW37" s="336" t="s">
        <v>94</v>
      </c>
      <c r="BX37" s="333">
        <v>0</v>
      </c>
      <c r="BY37" s="333">
        <v>0</v>
      </c>
      <c r="BZ37" s="333">
        <v>0</v>
      </c>
      <c r="CA37" s="333">
        <v>0</v>
      </c>
      <c r="CB37" s="333">
        <v>0</v>
      </c>
      <c r="CC37" s="333" t="s">
        <v>94</v>
      </c>
      <c r="CD37" s="336" t="s">
        <v>94</v>
      </c>
      <c r="CE37" s="333">
        <v>0</v>
      </c>
      <c r="CF37" s="333">
        <v>0</v>
      </c>
      <c r="CG37" s="333">
        <v>0</v>
      </c>
      <c r="CH37" s="333">
        <v>0</v>
      </c>
      <c r="CI37" s="333">
        <v>0</v>
      </c>
      <c r="CJ37" s="333" t="s">
        <v>94</v>
      </c>
      <c r="CK37" s="336" t="s">
        <v>94</v>
      </c>
      <c r="CL37" s="333">
        <v>0</v>
      </c>
      <c r="CM37" s="327">
        <v>0</v>
      </c>
      <c r="CN37" s="333">
        <v>0</v>
      </c>
      <c r="CO37" s="333">
        <v>0</v>
      </c>
      <c r="CP37" s="333">
        <v>0</v>
      </c>
      <c r="CQ37" s="333" t="s">
        <v>94</v>
      </c>
      <c r="CR37" s="336" t="s">
        <v>94</v>
      </c>
      <c r="CS37" s="333">
        <v>0</v>
      </c>
      <c r="CT37" s="327">
        <v>0</v>
      </c>
      <c r="CU37" s="333">
        <v>0</v>
      </c>
      <c r="CV37" s="333">
        <v>0</v>
      </c>
      <c r="CW37" s="333">
        <v>0</v>
      </c>
      <c r="CX37" s="333" t="s">
        <v>94</v>
      </c>
      <c r="CY37" s="336" t="s">
        <v>94</v>
      </c>
      <c r="CZ37" s="329"/>
    </row>
    <row r="38" spans="1:104" ht="63">
      <c r="A38" s="314" t="s">
        <v>287</v>
      </c>
      <c r="B38" s="315" t="s">
        <v>288</v>
      </c>
      <c r="C38" s="332" t="s">
        <v>93</v>
      </c>
      <c r="D38" s="333">
        <v>0</v>
      </c>
      <c r="E38" s="333">
        <v>0</v>
      </c>
      <c r="F38" s="333">
        <v>0</v>
      </c>
      <c r="G38" s="333">
        <v>0</v>
      </c>
      <c r="H38" s="333">
        <v>0</v>
      </c>
      <c r="I38" s="333">
        <v>0</v>
      </c>
      <c r="J38" s="333">
        <v>0</v>
      </c>
      <c r="K38" s="334" t="s">
        <v>94</v>
      </c>
      <c r="L38" s="335" t="s">
        <v>94</v>
      </c>
      <c r="M38" s="333">
        <v>0</v>
      </c>
      <c r="N38" s="333">
        <v>0</v>
      </c>
      <c r="O38" s="333">
        <v>0</v>
      </c>
      <c r="P38" s="333">
        <v>0</v>
      </c>
      <c r="Q38" s="333">
        <v>0</v>
      </c>
      <c r="R38" s="334" t="s">
        <v>94</v>
      </c>
      <c r="S38" s="335" t="s">
        <v>94</v>
      </c>
      <c r="T38" s="333">
        <v>0</v>
      </c>
      <c r="U38" s="333">
        <v>0</v>
      </c>
      <c r="V38" s="333">
        <v>0</v>
      </c>
      <c r="W38" s="333">
        <v>0</v>
      </c>
      <c r="X38" s="333">
        <v>0</v>
      </c>
      <c r="Y38" s="333" t="s">
        <v>94</v>
      </c>
      <c r="Z38" s="336" t="s">
        <v>94</v>
      </c>
      <c r="AA38" s="333">
        <v>0</v>
      </c>
      <c r="AB38" s="333">
        <v>0</v>
      </c>
      <c r="AC38" s="333">
        <v>0</v>
      </c>
      <c r="AD38" s="333">
        <v>0</v>
      </c>
      <c r="AE38" s="333">
        <v>0</v>
      </c>
      <c r="AF38" s="333" t="s">
        <v>94</v>
      </c>
      <c r="AG38" s="336" t="s">
        <v>94</v>
      </c>
      <c r="AH38" s="333">
        <v>0</v>
      </c>
      <c r="AI38" s="333">
        <v>0</v>
      </c>
      <c r="AJ38" s="333">
        <v>0</v>
      </c>
      <c r="AK38" s="333">
        <v>0</v>
      </c>
      <c r="AL38" s="333">
        <v>0</v>
      </c>
      <c r="AM38" s="333" t="s">
        <v>94</v>
      </c>
      <c r="AN38" s="336" t="s">
        <v>94</v>
      </c>
      <c r="AO38" s="333">
        <v>0</v>
      </c>
      <c r="AP38" s="333">
        <v>0</v>
      </c>
      <c r="AQ38" s="333">
        <v>0</v>
      </c>
      <c r="AR38" s="333">
        <v>0</v>
      </c>
      <c r="AS38" s="333">
        <v>0</v>
      </c>
      <c r="AT38" s="333" t="s">
        <v>94</v>
      </c>
      <c r="AU38" s="336" t="s">
        <v>94</v>
      </c>
      <c r="AV38" s="333">
        <v>0</v>
      </c>
      <c r="AW38" s="333">
        <v>0</v>
      </c>
      <c r="AX38" s="333">
        <v>0</v>
      </c>
      <c r="AY38" s="333">
        <v>0</v>
      </c>
      <c r="AZ38" s="333">
        <v>0</v>
      </c>
      <c r="BA38" s="333" t="s">
        <v>94</v>
      </c>
      <c r="BB38" s="336" t="s">
        <v>94</v>
      </c>
      <c r="BC38" s="333">
        <v>0</v>
      </c>
      <c r="BD38" s="333">
        <v>0</v>
      </c>
      <c r="BE38" s="333">
        <v>0</v>
      </c>
      <c r="BF38" s="333">
        <v>0</v>
      </c>
      <c r="BG38" s="333">
        <v>0</v>
      </c>
      <c r="BH38" s="333" t="s">
        <v>94</v>
      </c>
      <c r="BI38" s="336" t="s">
        <v>94</v>
      </c>
      <c r="BJ38" s="333">
        <v>0</v>
      </c>
      <c r="BK38" s="333">
        <v>0</v>
      </c>
      <c r="BL38" s="333">
        <v>0</v>
      </c>
      <c r="BM38" s="333">
        <v>0</v>
      </c>
      <c r="BN38" s="333">
        <v>0</v>
      </c>
      <c r="BO38" s="333" t="s">
        <v>94</v>
      </c>
      <c r="BP38" s="336" t="s">
        <v>94</v>
      </c>
      <c r="BQ38" s="333">
        <v>0</v>
      </c>
      <c r="BR38" s="333">
        <v>0</v>
      </c>
      <c r="BS38" s="333">
        <v>0</v>
      </c>
      <c r="BT38" s="333">
        <v>0</v>
      </c>
      <c r="BU38" s="333">
        <v>0</v>
      </c>
      <c r="BV38" s="333" t="s">
        <v>94</v>
      </c>
      <c r="BW38" s="336" t="s">
        <v>94</v>
      </c>
      <c r="BX38" s="333">
        <v>0</v>
      </c>
      <c r="BY38" s="333">
        <v>0</v>
      </c>
      <c r="BZ38" s="333">
        <v>0</v>
      </c>
      <c r="CA38" s="333">
        <v>0</v>
      </c>
      <c r="CB38" s="333">
        <v>0</v>
      </c>
      <c r="CC38" s="333" t="s">
        <v>94</v>
      </c>
      <c r="CD38" s="336" t="s">
        <v>94</v>
      </c>
      <c r="CE38" s="333">
        <v>0</v>
      </c>
      <c r="CF38" s="333">
        <v>0</v>
      </c>
      <c r="CG38" s="333">
        <v>0</v>
      </c>
      <c r="CH38" s="333">
        <v>0</v>
      </c>
      <c r="CI38" s="333">
        <v>0</v>
      </c>
      <c r="CJ38" s="333" t="s">
        <v>94</v>
      </c>
      <c r="CK38" s="336" t="s">
        <v>94</v>
      </c>
      <c r="CL38" s="333">
        <v>0</v>
      </c>
      <c r="CM38" s="327">
        <v>0</v>
      </c>
      <c r="CN38" s="333">
        <v>0</v>
      </c>
      <c r="CO38" s="333">
        <v>0</v>
      </c>
      <c r="CP38" s="333">
        <v>0</v>
      </c>
      <c r="CQ38" s="333" t="s">
        <v>94</v>
      </c>
      <c r="CR38" s="336" t="s">
        <v>94</v>
      </c>
      <c r="CS38" s="333">
        <v>0</v>
      </c>
      <c r="CT38" s="327">
        <v>0</v>
      </c>
      <c r="CU38" s="333">
        <v>0</v>
      </c>
      <c r="CV38" s="333">
        <v>0</v>
      </c>
      <c r="CW38" s="333">
        <v>0</v>
      </c>
      <c r="CX38" s="333" t="s">
        <v>94</v>
      </c>
      <c r="CY38" s="336" t="s">
        <v>94</v>
      </c>
      <c r="CZ38" s="329"/>
    </row>
    <row r="39" spans="1:104" ht="63">
      <c r="A39" s="314" t="s">
        <v>290</v>
      </c>
      <c r="B39" s="315" t="s">
        <v>291</v>
      </c>
      <c r="C39" s="332" t="s">
        <v>93</v>
      </c>
      <c r="D39" s="333">
        <v>0</v>
      </c>
      <c r="E39" s="333">
        <v>0</v>
      </c>
      <c r="F39" s="333">
        <v>0</v>
      </c>
      <c r="G39" s="333">
        <v>0</v>
      </c>
      <c r="H39" s="333">
        <v>0</v>
      </c>
      <c r="I39" s="333">
        <v>0</v>
      </c>
      <c r="J39" s="333">
        <v>0</v>
      </c>
      <c r="K39" s="334" t="s">
        <v>94</v>
      </c>
      <c r="L39" s="335" t="s">
        <v>94</v>
      </c>
      <c r="M39" s="333">
        <v>0</v>
      </c>
      <c r="N39" s="333">
        <v>0</v>
      </c>
      <c r="O39" s="333">
        <v>0</v>
      </c>
      <c r="P39" s="333">
        <v>0</v>
      </c>
      <c r="Q39" s="333">
        <v>0</v>
      </c>
      <c r="R39" s="334" t="s">
        <v>94</v>
      </c>
      <c r="S39" s="335" t="s">
        <v>94</v>
      </c>
      <c r="T39" s="333">
        <v>0</v>
      </c>
      <c r="U39" s="333">
        <v>0</v>
      </c>
      <c r="V39" s="333">
        <v>0</v>
      </c>
      <c r="W39" s="333">
        <v>0</v>
      </c>
      <c r="X39" s="333">
        <v>0</v>
      </c>
      <c r="Y39" s="333" t="s">
        <v>94</v>
      </c>
      <c r="Z39" s="336" t="s">
        <v>94</v>
      </c>
      <c r="AA39" s="333">
        <v>0</v>
      </c>
      <c r="AB39" s="333">
        <v>0</v>
      </c>
      <c r="AC39" s="333">
        <v>0</v>
      </c>
      <c r="AD39" s="333">
        <v>0</v>
      </c>
      <c r="AE39" s="333">
        <v>0</v>
      </c>
      <c r="AF39" s="333" t="s">
        <v>94</v>
      </c>
      <c r="AG39" s="336" t="s">
        <v>94</v>
      </c>
      <c r="AH39" s="333">
        <v>0</v>
      </c>
      <c r="AI39" s="333">
        <v>0</v>
      </c>
      <c r="AJ39" s="333">
        <v>0</v>
      </c>
      <c r="AK39" s="333">
        <v>0</v>
      </c>
      <c r="AL39" s="333">
        <v>0</v>
      </c>
      <c r="AM39" s="333" t="s">
        <v>94</v>
      </c>
      <c r="AN39" s="336" t="s">
        <v>94</v>
      </c>
      <c r="AO39" s="333">
        <v>0</v>
      </c>
      <c r="AP39" s="333">
        <v>0</v>
      </c>
      <c r="AQ39" s="333">
        <v>0</v>
      </c>
      <c r="AR39" s="333">
        <v>0</v>
      </c>
      <c r="AS39" s="333">
        <v>0</v>
      </c>
      <c r="AT39" s="333" t="s">
        <v>94</v>
      </c>
      <c r="AU39" s="336" t="s">
        <v>94</v>
      </c>
      <c r="AV39" s="333">
        <v>0</v>
      </c>
      <c r="AW39" s="333">
        <v>0</v>
      </c>
      <c r="AX39" s="333">
        <v>0</v>
      </c>
      <c r="AY39" s="333">
        <v>0</v>
      </c>
      <c r="AZ39" s="333">
        <v>0</v>
      </c>
      <c r="BA39" s="333" t="s">
        <v>94</v>
      </c>
      <c r="BB39" s="336" t="s">
        <v>94</v>
      </c>
      <c r="BC39" s="333">
        <v>0</v>
      </c>
      <c r="BD39" s="333">
        <v>0</v>
      </c>
      <c r="BE39" s="333">
        <v>0</v>
      </c>
      <c r="BF39" s="333">
        <v>0</v>
      </c>
      <c r="BG39" s="333">
        <v>0</v>
      </c>
      <c r="BH39" s="333" t="s">
        <v>94</v>
      </c>
      <c r="BI39" s="336" t="s">
        <v>94</v>
      </c>
      <c r="BJ39" s="333">
        <v>0</v>
      </c>
      <c r="BK39" s="333">
        <v>0</v>
      </c>
      <c r="BL39" s="333">
        <v>0</v>
      </c>
      <c r="BM39" s="333">
        <v>0</v>
      </c>
      <c r="BN39" s="333">
        <v>0</v>
      </c>
      <c r="BO39" s="333" t="s">
        <v>94</v>
      </c>
      <c r="BP39" s="336" t="s">
        <v>94</v>
      </c>
      <c r="BQ39" s="333">
        <v>0</v>
      </c>
      <c r="BR39" s="333">
        <v>0</v>
      </c>
      <c r="BS39" s="333">
        <v>0</v>
      </c>
      <c r="BT39" s="333">
        <v>0</v>
      </c>
      <c r="BU39" s="333">
        <v>0</v>
      </c>
      <c r="BV39" s="333" t="s">
        <v>94</v>
      </c>
      <c r="BW39" s="336" t="s">
        <v>94</v>
      </c>
      <c r="BX39" s="333">
        <v>0</v>
      </c>
      <c r="BY39" s="333">
        <v>0</v>
      </c>
      <c r="BZ39" s="333">
        <v>0</v>
      </c>
      <c r="CA39" s="333">
        <v>0</v>
      </c>
      <c r="CB39" s="333">
        <v>0</v>
      </c>
      <c r="CC39" s="333" t="s">
        <v>94</v>
      </c>
      <c r="CD39" s="336" t="s">
        <v>94</v>
      </c>
      <c r="CE39" s="333">
        <v>0</v>
      </c>
      <c r="CF39" s="333">
        <v>0</v>
      </c>
      <c r="CG39" s="333">
        <v>0</v>
      </c>
      <c r="CH39" s="333">
        <v>0</v>
      </c>
      <c r="CI39" s="333">
        <v>0</v>
      </c>
      <c r="CJ39" s="333" t="s">
        <v>94</v>
      </c>
      <c r="CK39" s="336" t="s">
        <v>94</v>
      </c>
      <c r="CL39" s="333">
        <v>0</v>
      </c>
      <c r="CM39" s="327">
        <v>0</v>
      </c>
      <c r="CN39" s="333">
        <v>0</v>
      </c>
      <c r="CO39" s="333">
        <v>0</v>
      </c>
      <c r="CP39" s="333">
        <v>0</v>
      </c>
      <c r="CQ39" s="333" t="s">
        <v>94</v>
      </c>
      <c r="CR39" s="336" t="s">
        <v>94</v>
      </c>
      <c r="CS39" s="333">
        <v>0</v>
      </c>
      <c r="CT39" s="327">
        <v>0</v>
      </c>
      <c r="CU39" s="333">
        <v>0</v>
      </c>
      <c r="CV39" s="333">
        <v>0</v>
      </c>
      <c r="CW39" s="333">
        <v>0</v>
      </c>
      <c r="CX39" s="333" t="s">
        <v>94</v>
      </c>
      <c r="CY39" s="336" t="s">
        <v>94</v>
      </c>
      <c r="CZ39" s="329"/>
    </row>
    <row r="40" spans="1:104" ht="63">
      <c r="A40" s="314" t="s">
        <v>293</v>
      </c>
      <c r="B40" s="315" t="s">
        <v>294</v>
      </c>
      <c r="C40" s="332" t="s">
        <v>93</v>
      </c>
      <c r="D40" s="333">
        <v>0</v>
      </c>
      <c r="E40" s="333">
        <v>0</v>
      </c>
      <c r="F40" s="333">
        <v>0</v>
      </c>
      <c r="G40" s="333">
        <v>0</v>
      </c>
      <c r="H40" s="333">
        <v>0</v>
      </c>
      <c r="I40" s="333">
        <v>0</v>
      </c>
      <c r="J40" s="333">
        <v>0</v>
      </c>
      <c r="K40" s="334" t="s">
        <v>94</v>
      </c>
      <c r="L40" s="335" t="s">
        <v>94</v>
      </c>
      <c r="M40" s="333">
        <v>0</v>
      </c>
      <c r="N40" s="333">
        <v>0</v>
      </c>
      <c r="O40" s="333">
        <v>0</v>
      </c>
      <c r="P40" s="333">
        <v>0</v>
      </c>
      <c r="Q40" s="333">
        <v>0</v>
      </c>
      <c r="R40" s="334" t="s">
        <v>94</v>
      </c>
      <c r="S40" s="335" t="s">
        <v>94</v>
      </c>
      <c r="T40" s="333">
        <v>0</v>
      </c>
      <c r="U40" s="333">
        <v>0</v>
      </c>
      <c r="V40" s="333">
        <v>0</v>
      </c>
      <c r="W40" s="333">
        <v>0</v>
      </c>
      <c r="X40" s="333">
        <v>0</v>
      </c>
      <c r="Y40" s="333" t="s">
        <v>94</v>
      </c>
      <c r="Z40" s="336" t="s">
        <v>94</v>
      </c>
      <c r="AA40" s="333">
        <v>0</v>
      </c>
      <c r="AB40" s="333">
        <v>0</v>
      </c>
      <c r="AC40" s="333">
        <v>0</v>
      </c>
      <c r="AD40" s="333">
        <v>0</v>
      </c>
      <c r="AE40" s="333">
        <v>0</v>
      </c>
      <c r="AF40" s="333" t="s">
        <v>94</v>
      </c>
      <c r="AG40" s="336" t="s">
        <v>94</v>
      </c>
      <c r="AH40" s="333">
        <v>0</v>
      </c>
      <c r="AI40" s="333">
        <v>0</v>
      </c>
      <c r="AJ40" s="333">
        <v>0</v>
      </c>
      <c r="AK40" s="333">
        <v>0</v>
      </c>
      <c r="AL40" s="333">
        <v>0</v>
      </c>
      <c r="AM40" s="333" t="s">
        <v>94</v>
      </c>
      <c r="AN40" s="336" t="s">
        <v>94</v>
      </c>
      <c r="AO40" s="333">
        <v>0</v>
      </c>
      <c r="AP40" s="333">
        <v>0</v>
      </c>
      <c r="AQ40" s="333">
        <v>0</v>
      </c>
      <c r="AR40" s="333">
        <v>0</v>
      </c>
      <c r="AS40" s="333">
        <v>0</v>
      </c>
      <c r="AT40" s="333" t="s">
        <v>94</v>
      </c>
      <c r="AU40" s="336" t="s">
        <v>94</v>
      </c>
      <c r="AV40" s="333">
        <v>0</v>
      </c>
      <c r="AW40" s="333">
        <v>0</v>
      </c>
      <c r="AX40" s="333">
        <v>0</v>
      </c>
      <c r="AY40" s="333">
        <v>0</v>
      </c>
      <c r="AZ40" s="333">
        <v>0</v>
      </c>
      <c r="BA40" s="333" t="s">
        <v>94</v>
      </c>
      <c r="BB40" s="336" t="s">
        <v>94</v>
      </c>
      <c r="BC40" s="333">
        <v>0</v>
      </c>
      <c r="BD40" s="333">
        <v>0</v>
      </c>
      <c r="BE40" s="333">
        <v>0</v>
      </c>
      <c r="BF40" s="333">
        <v>0</v>
      </c>
      <c r="BG40" s="333">
        <v>0</v>
      </c>
      <c r="BH40" s="333" t="s">
        <v>94</v>
      </c>
      <c r="BI40" s="336" t="s">
        <v>94</v>
      </c>
      <c r="BJ40" s="333">
        <v>0</v>
      </c>
      <c r="BK40" s="333">
        <v>0</v>
      </c>
      <c r="BL40" s="333">
        <v>0</v>
      </c>
      <c r="BM40" s="333">
        <v>0</v>
      </c>
      <c r="BN40" s="333">
        <v>0</v>
      </c>
      <c r="BO40" s="333" t="s">
        <v>94</v>
      </c>
      <c r="BP40" s="336" t="s">
        <v>94</v>
      </c>
      <c r="BQ40" s="333">
        <v>0</v>
      </c>
      <c r="BR40" s="333">
        <v>0</v>
      </c>
      <c r="BS40" s="333">
        <v>0</v>
      </c>
      <c r="BT40" s="333">
        <v>0</v>
      </c>
      <c r="BU40" s="333">
        <v>0</v>
      </c>
      <c r="BV40" s="333" t="s">
        <v>94</v>
      </c>
      <c r="BW40" s="336" t="s">
        <v>94</v>
      </c>
      <c r="BX40" s="333">
        <v>0</v>
      </c>
      <c r="BY40" s="333">
        <v>0</v>
      </c>
      <c r="BZ40" s="333">
        <v>0</v>
      </c>
      <c r="CA40" s="333">
        <v>0</v>
      </c>
      <c r="CB40" s="333">
        <v>0</v>
      </c>
      <c r="CC40" s="333" t="s">
        <v>94</v>
      </c>
      <c r="CD40" s="336" t="s">
        <v>94</v>
      </c>
      <c r="CE40" s="333">
        <v>0</v>
      </c>
      <c r="CF40" s="333">
        <v>0</v>
      </c>
      <c r="CG40" s="333">
        <v>0</v>
      </c>
      <c r="CH40" s="333">
        <v>0</v>
      </c>
      <c r="CI40" s="333">
        <v>0</v>
      </c>
      <c r="CJ40" s="333" t="s">
        <v>94</v>
      </c>
      <c r="CK40" s="336" t="s">
        <v>94</v>
      </c>
      <c r="CL40" s="333">
        <v>0</v>
      </c>
      <c r="CM40" s="327">
        <v>0</v>
      </c>
      <c r="CN40" s="333">
        <v>0</v>
      </c>
      <c r="CO40" s="333">
        <v>0</v>
      </c>
      <c r="CP40" s="333">
        <v>0</v>
      </c>
      <c r="CQ40" s="333" t="s">
        <v>94</v>
      </c>
      <c r="CR40" s="336" t="s">
        <v>94</v>
      </c>
      <c r="CS40" s="333">
        <v>0</v>
      </c>
      <c r="CT40" s="327">
        <v>0</v>
      </c>
      <c r="CU40" s="333">
        <v>0</v>
      </c>
      <c r="CV40" s="333">
        <v>0</v>
      </c>
      <c r="CW40" s="333">
        <v>0</v>
      </c>
      <c r="CX40" s="333" t="s">
        <v>94</v>
      </c>
      <c r="CY40" s="336" t="s">
        <v>94</v>
      </c>
      <c r="CZ40" s="329"/>
    </row>
    <row r="41" spans="1:104" ht="78.75">
      <c r="A41" s="314" t="s">
        <v>296</v>
      </c>
      <c r="B41" s="320" t="s">
        <v>161</v>
      </c>
      <c r="C41" s="332" t="s">
        <v>93</v>
      </c>
      <c r="D41" s="333">
        <v>0</v>
      </c>
      <c r="E41" s="333">
        <v>0</v>
      </c>
      <c r="F41" s="333">
        <v>0</v>
      </c>
      <c r="G41" s="333">
        <v>0</v>
      </c>
      <c r="H41" s="333">
        <v>0</v>
      </c>
      <c r="I41" s="333">
        <v>0</v>
      </c>
      <c r="J41" s="333">
        <v>0</v>
      </c>
      <c r="K41" s="334" t="s">
        <v>94</v>
      </c>
      <c r="L41" s="335" t="s">
        <v>94</v>
      </c>
      <c r="M41" s="333">
        <v>0</v>
      </c>
      <c r="N41" s="333">
        <v>0</v>
      </c>
      <c r="O41" s="333">
        <v>0</v>
      </c>
      <c r="P41" s="333">
        <v>0</v>
      </c>
      <c r="Q41" s="333">
        <v>0</v>
      </c>
      <c r="R41" s="334" t="s">
        <v>94</v>
      </c>
      <c r="S41" s="335" t="s">
        <v>94</v>
      </c>
      <c r="T41" s="333">
        <v>0</v>
      </c>
      <c r="U41" s="333">
        <v>0</v>
      </c>
      <c r="V41" s="333">
        <v>0</v>
      </c>
      <c r="W41" s="333">
        <v>0</v>
      </c>
      <c r="X41" s="333">
        <v>0</v>
      </c>
      <c r="Y41" s="333" t="s">
        <v>94</v>
      </c>
      <c r="Z41" s="336" t="s">
        <v>94</v>
      </c>
      <c r="AA41" s="333">
        <v>0</v>
      </c>
      <c r="AB41" s="333">
        <v>0</v>
      </c>
      <c r="AC41" s="333">
        <v>0</v>
      </c>
      <c r="AD41" s="333">
        <v>0</v>
      </c>
      <c r="AE41" s="333">
        <v>0</v>
      </c>
      <c r="AF41" s="333" t="s">
        <v>94</v>
      </c>
      <c r="AG41" s="336" t="s">
        <v>94</v>
      </c>
      <c r="AH41" s="333">
        <v>0</v>
      </c>
      <c r="AI41" s="333">
        <v>0</v>
      </c>
      <c r="AJ41" s="333">
        <v>0</v>
      </c>
      <c r="AK41" s="333">
        <v>0</v>
      </c>
      <c r="AL41" s="333">
        <v>0</v>
      </c>
      <c r="AM41" s="333" t="s">
        <v>94</v>
      </c>
      <c r="AN41" s="336" t="s">
        <v>94</v>
      </c>
      <c r="AO41" s="333">
        <v>0</v>
      </c>
      <c r="AP41" s="333">
        <v>0</v>
      </c>
      <c r="AQ41" s="333">
        <v>0</v>
      </c>
      <c r="AR41" s="333">
        <v>0</v>
      </c>
      <c r="AS41" s="333">
        <v>0</v>
      </c>
      <c r="AT41" s="333" t="s">
        <v>94</v>
      </c>
      <c r="AU41" s="336" t="s">
        <v>94</v>
      </c>
      <c r="AV41" s="333">
        <v>0</v>
      </c>
      <c r="AW41" s="333">
        <v>0</v>
      </c>
      <c r="AX41" s="333">
        <v>0</v>
      </c>
      <c r="AY41" s="333">
        <v>0</v>
      </c>
      <c r="AZ41" s="333">
        <v>0</v>
      </c>
      <c r="BA41" s="333" t="s">
        <v>94</v>
      </c>
      <c r="BB41" s="336" t="s">
        <v>94</v>
      </c>
      <c r="BC41" s="333">
        <v>0</v>
      </c>
      <c r="BD41" s="333">
        <v>0</v>
      </c>
      <c r="BE41" s="333">
        <v>0</v>
      </c>
      <c r="BF41" s="333">
        <v>0</v>
      </c>
      <c r="BG41" s="333">
        <v>0</v>
      </c>
      <c r="BH41" s="333" t="s">
        <v>94</v>
      </c>
      <c r="BI41" s="336" t="s">
        <v>94</v>
      </c>
      <c r="BJ41" s="333">
        <v>0</v>
      </c>
      <c r="BK41" s="333">
        <v>0</v>
      </c>
      <c r="BL41" s="333">
        <v>0</v>
      </c>
      <c r="BM41" s="333">
        <v>0</v>
      </c>
      <c r="BN41" s="333">
        <v>0</v>
      </c>
      <c r="BO41" s="333" t="s">
        <v>94</v>
      </c>
      <c r="BP41" s="336" t="s">
        <v>94</v>
      </c>
      <c r="BQ41" s="333">
        <v>0</v>
      </c>
      <c r="BR41" s="333">
        <v>0</v>
      </c>
      <c r="BS41" s="333">
        <v>0</v>
      </c>
      <c r="BT41" s="333">
        <v>0</v>
      </c>
      <c r="BU41" s="333">
        <v>0</v>
      </c>
      <c r="BV41" s="333" t="s">
        <v>94</v>
      </c>
      <c r="BW41" s="336" t="s">
        <v>94</v>
      </c>
      <c r="BX41" s="333">
        <v>0</v>
      </c>
      <c r="BY41" s="333">
        <v>0</v>
      </c>
      <c r="BZ41" s="333">
        <v>0</v>
      </c>
      <c r="CA41" s="333">
        <v>0</v>
      </c>
      <c r="CB41" s="333">
        <v>0</v>
      </c>
      <c r="CC41" s="333" t="s">
        <v>94</v>
      </c>
      <c r="CD41" s="336" t="s">
        <v>94</v>
      </c>
      <c r="CE41" s="333">
        <v>0</v>
      </c>
      <c r="CF41" s="333">
        <v>0</v>
      </c>
      <c r="CG41" s="333">
        <v>0</v>
      </c>
      <c r="CH41" s="333">
        <v>0</v>
      </c>
      <c r="CI41" s="333">
        <v>0</v>
      </c>
      <c r="CJ41" s="333" t="s">
        <v>94</v>
      </c>
      <c r="CK41" s="336" t="s">
        <v>94</v>
      </c>
      <c r="CL41" s="333">
        <v>0</v>
      </c>
      <c r="CM41" s="327">
        <v>0</v>
      </c>
      <c r="CN41" s="333">
        <v>0</v>
      </c>
      <c r="CO41" s="333">
        <v>0</v>
      </c>
      <c r="CP41" s="333">
        <v>0</v>
      </c>
      <c r="CQ41" s="333" t="s">
        <v>94</v>
      </c>
      <c r="CR41" s="336" t="s">
        <v>94</v>
      </c>
      <c r="CS41" s="333">
        <v>0</v>
      </c>
      <c r="CT41" s="327">
        <v>0</v>
      </c>
      <c r="CU41" s="333">
        <v>0</v>
      </c>
      <c r="CV41" s="333">
        <v>0</v>
      </c>
      <c r="CW41" s="333">
        <v>0</v>
      </c>
      <c r="CX41" s="333" t="s">
        <v>94</v>
      </c>
      <c r="CY41" s="336" t="s">
        <v>94</v>
      </c>
      <c r="CZ41" s="329"/>
    </row>
    <row r="42" spans="1:104" ht="47.25">
      <c r="A42" s="314" t="s">
        <v>297</v>
      </c>
      <c r="B42" s="320" t="s">
        <v>164</v>
      </c>
      <c r="C42" s="332" t="s">
        <v>93</v>
      </c>
      <c r="D42" s="333">
        <v>0</v>
      </c>
      <c r="E42" s="333">
        <v>0</v>
      </c>
      <c r="F42" s="333">
        <v>0</v>
      </c>
      <c r="G42" s="333">
        <v>0</v>
      </c>
      <c r="H42" s="333">
        <v>0</v>
      </c>
      <c r="I42" s="333">
        <v>0</v>
      </c>
      <c r="J42" s="333">
        <v>0</v>
      </c>
      <c r="K42" s="334" t="s">
        <v>94</v>
      </c>
      <c r="L42" s="335" t="s">
        <v>94</v>
      </c>
      <c r="M42" s="333">
        <v>0</v>
      </c>
      <c r="N42" s="333">
        <v>0</v>
      </c>
      <c r="O42" s="333">
        <v>0</v>
      </c>
      <c r="P42" s="333">
        <v>0</v>
      </c>
      <c r="Q42" s="333">
        <v>0</v>
      </c>
      <c r="R42" s="334" t="s">
        <v>94</v>
      </c>
      <c r="S42" s="335" t="s">
        <v>94</v>
      </c>
      <c r="T42" s="333">
        <v>0</v>
      </c>
      <c r="U42" s="333">
        <v>0</v>
      </c>
      <c r="V42" s="333">
        <v>0</v>
      </c>
      <c r="W42" s="333">
        <v>0</v>
      </c>
      <c r="X42" s="333">
        <v>0</v>
      </c>
      <c r="Y42" s="333" t="s">
        <v>94</v>
      </c>
      <c r="Z42" s="336" t="s">
        <v>94</v>
      </c>
      <c r="AA42" s="333">
        <v>0</v>
      </c>
      <c r="AB42" s="333">
        <v>0</v>
      </c>
      <c r="AC42" s="333">
        <v>0</v>
      </c>
      <c r="AD42" s="333">
        <v>0</v>
      </c>
      <c r="AE42" s="333">
        <v>0</v>
      </c>
      <c r="AF42" s="333" t="s">
        <v>94</v>
      </c>
      <c r="AG42" s="336" t="s">
        <v>94</v>
      </c>
      <c r="AH42" s="333">
        <v>0</v>
      </c>
      <c r="AI42" s="333">
        <v>0</v>
      </c>
      <c r="AJ42" s="333">
        <v>0</v>
      </c>
      <c r="AK42" s="333">
        <v>0</v>
      </c>
      <c r="AL42" s="333">
        <v>0</v>
      </c>
      <c r="AM42" s="333" t="s">
        <v>94</v>
      </c>
      <c r="AN42" s="336" t="s">
        <v>94</v>
      </c>
      <c r="AO42" s="333">
        <v>0</v>
      </c>
      <c r="AP42" s="333">
        <v>0</v>
      </c>
      <c r="AQ42" s="333">
        <v>0</v>
      </c>
      <c r="AR42" s="333">
        <v>0</v>
      </c>
      <c r="AS42" s="333">
        <v>0</v>
      </c>
      <c r="AT42" s="333" t="s">
        <v>94</v>
      </c>
      <c r="AU42" s="336" t="s">
        <v>94</v>
      </c>
      <c r="AV42" s="333">
        <v>0</v>
      </c>
      <c r="AW42" s="333">
        <v>0</v>
      </c>
      <c r="AX42" s="333">
        <v>0</v>
      </c>
      <c r="AY42" s="333">
        <v>0</v>
      </c>
      <c r="AZ42" s="333">
        <v>0</v>
      </c>
      <c r="BA42" s="333" t="s">
        <v>94</v>
      </c>
      <c r="BB42" s="336" t="s">
        <v>94</v>
      </c>
      <c r="BC42" s="333">
        <v>0</v>
      </c>
      <c r="BD42" s="333">
        <v>0</v>
      </c>
      <c r="BE42" s="333">
        <v>0</v>
      </c>
      <c r="BF42" s="333">
        <v>0</v>
      </c>
      <c r="BG42" s="333">
        <v>0</v>
      </c>
      <c r="BH42" s="333" t="s">
        <v>94</v>
      </c>
      <c r="BI42" s="336" t="s">
        <v>94</v>
      </c>
      <c r="BJ42" s="333">
        <v>0</v>
      </c>
      <c r="BK42" s="333">
        <v>0</v>
      </c>
      <c r="BL42" s="333">
        <v>0</v>
      </c>
      <c r="BM42" s="333">
        <v>0</v>
      </c>
      <c r="BN42" s="333">
        <v>0</v>
      </c>
      <c r="BO42" s="333" t="s">
        <v>94</v>
      </c>
      <c r="BP42" s="336" t="s">
        <v>94</v>
      </c>
      <c r="BQ42" s="333">
        <v>0</v>
      </c>
      <c r="BR42" s="333">
        <v>0</v>
      </c>
      <c r="BS42" s="333">
        <v>0</v>
      </c>
      <c r="BT42" s="333">
        <v>0</v>
      </c>
      <c r="BU42" s="333">
        <v>0</v>
      </c>
      <c r="BV42" s="333" t="s">
        <v>94</v>
      </c>
      <c r="BW42" s="336" t="s">
        <v>94</v>
      </c>
      <c r="BX42" s="333">
        <v>0</v>
      </c>
      <c r="BY42" s="333">
        <v>0</v>
      </c>
      <c r="BZ42" s="333">
        <v>0</v>
      </c>
      <c r="CA42" s="333">
        <v>0</v>
      </c>
      <c r="CB42" s="333">
        <v>0</v>
      </c>
      <c r="CC42" s="333" t="s">
        <v>94</v>
      </c>
      <c r="CD42" s="336" t="s">
        <v>94</v>
      </c>
      <c r="CE42" s="333">
        <v>0</v>
      </c>
      <c r="CF42" s="333">
        <v>0</v>
      </c>
      <c r="CG42" s="333">
        <v>0</v>
      </c>
      <c r="CH42" s="333">
        <v>0</v>
      </c>
      <c r="CI42" s="333">
        <v>0</v>
      </c>
      <c r="CJ42" s="333" t="s">
        <v>94</v>
      </c>
      <c r="CK42" s="336" t="s">
        <v>94</v>
      </c>
      <c r="CL42" s="333">
        <v>0</v>
      </c>
      <c r="CM42" s="327">
        <v>0</v>
      </c>
      <c r="CN42" s="333">
        <v>0</v>
      </c>
      <c r="CO42" s="333">
        <v>0</v>
      </c>
      <c r="CP42" s="333">
        <v>0</v>
      </c>
      <c r="CQ42" s="333" t="s">
        <v>94</v>
      </c>
      <c r="CR42" s="336" t="s">
        <v>94</v>
      </c>
      <c r="CS42" s="333">
        <v>0</v>
      </c>
      <c r="CT42" s="327">
        <v>0</v>
      </c>
      <c r="CU42" s="333">
        <v>0</v>
      </c>
      <c r="CV42" s="333">
        <v>0</v>
      </c>
      <c r="CW42" s="333">
        <v>0</v>
      </c>
      <c r="CX42" s="333" t="s">
        <v>94</v>
      </c>
      <c r="CY42" s="336" t="s">
        <v>94</v>
      </c>
      <c r="CZ42" s="329"/>
    </row>
    <row r="43" spans="1:104" ht="63">
      <c r="A43" s="314" t="s">
        <v>298</v>
      </c>
      <c r="B43" s="320" t="s">
        <v>167</v>
      </c>
      <c r="C43" s="332" t="s">
        <v>93</v>
      </c>
      <c r="D43" s="333">
        <v>0</v>
      </c>
      <c r="E43" s="333">
        <v>0</v>
      </c>
      <c r="F43" s="333">
        <v>0</v>
      </c>
      <c r="G43" s="333">
        <v>0</v>
      </c>
      <c r="H43" s="333">
        <v>0</v>
      </c>
      <c r="I43" s="333">
        <v>0</v>
      </c>
      <c r="J43" s="333">
        <v>0</v>
      </c>
      <c r="K43" s="334" t="s">
        <v>94</v>
      </c>
      <c r="L43" s="335" t="s">
        <v>94</v>
      </c>
      <c r="M43" s="333">
        <v>0</v>
      </c>
      <c r="N43" s="333">
        <v>0</v>
      </c>
      <c r="O43" s="333">
        <v>0</v>
      </c>
      <c r="P43" s="333">
        <v>0</v>
      </c>
      <c r="Q43" s="333">
        <v>0</v>
      </c>
      <c r="R43" s="334" t="s">
        <v>94</v>
      </c>
      <c r="S43" s="335" t="s">
        <v>94</v>
      </c>
      <c r="T43" s="333">
        <v>0</v>
      </c>
      <c r="U43" s="333">
        <v>0</v>
      </c>
      <c r="V43" s="333">
        <v>0</v>
      </c>
      <c r="W43" s="333">
        <v>0</v>
      </c>
      <c r="X43" s="333">
        <v>0</v>
      </c>
      <c r="Y43" s="333" t="s">
        <v>94</v>
      </c>
      <c r="Z43" s="336" t="s">
        <v>94</v>
      </c>
      <c r="AA43" s="333">
        <v>0</v>
      </c>
      <c r="AB43" s="333">
        <v>0</v>
      </c>
      <c r="AC43" s="333">
        <v>0</v>
      </c>
      <c r="AD43" s="333">
        <v>0</v>
      </c>
      <c r="AE43" s="333">
        <v>0</v>
      </c>
      <c r="AF43" s="333" t="s">
        <v>94</v>
      </c>
      <c r="AG43" s="336" t="s">
        <v>94</v>
      </c>
      <c r="AH43" s="333">
        <v>0</v>
      </c>
      <c r="AI43" s="333">
        <v>0</v>
      </c>
      <c r="AJ43" s="333">
        <v>0</v>
      </c>
      <c r="AK43" s="333">
        <v>0</v>
      </c>
      <c r="AL43" s="333">
        <v>0</v>
      </c>
      <c r="AM43" s="333" t="s">
        <v>94</v>
      </c>
      <c r="AN43" s="336" t="s">
        <v>94</v>
      </c>
      <c r="AO43" s="333">
        <v>0</v>
      </c>
      <c r="AP43" s="333">
        <v>0</v>
      </c>
      <c r="AQ43" s="333">
        <v>0</v>
      </c>
      <c r="AR43" s="333">
        <v>0</v>
      </c>
      <c r="AS43" s="333">
        <v>0</v>
      </c>
      <c r="AT43" s="333" t="s">
        <v>94</v>
      </c>
      <c r="AU43" s="336" t="s">
        <v>94</v>
      </c>
      <c r="AV43" s="333">
        <v>0</v>
      </c>
      <c r="AW43" s="333">
        <v>0</v>
      </c>
      <c r="AX43" s="333">
        <v>0</v>
      </c>
      <c r="AY43" s="333">
        <v>0</v>
      </c>
      <c r="AZ43" s="333">
        <v>0</v>
      </c>
      <c r="BA43" s="333" t="s">
        <v>94</v>
      </c>
      <c r="BB43" s="336" t="s">
        <v>94</v>
      </c>
      <c r="BC43" s="333">
        <v>0</v>
      </c>
      <c r="BD43" s="333">
        <v>0</v>
      </c>
      <c r="BE43" s="333">
        <v>0</v>
      </c>
      <c r="BF43" s="333">
        <v>0</v>
      </c>
      <c r="BG43" s="333">
        <v>0</v>
      </c>
      <c r="BH43" s="333" t="s">
        <v>94</v>
      </c>
      <c r="BI43" s="336" t="s">
        <v>94</v>
      </c>
      <c r="BJ43" s="333">
        <v>0</v>
      </c>
      <c r="BK43" s="333">
        <v>0</v>
      </c>
      <c r="BL43" s="333">
        <v>0</v>
      </c>
      <c r="BM43" s="333">
        <v>0</v>
      </c>
      <c r="BN43" s="333">
        <v>0</v>
      </c>
      <c r="BO43" s="333" t="s">
        <v>94</v>
      </c>
      <c r="BP43" s="336" t="s">
        <v>94</v>
      </c>
      <c r="BQ43" s="333">
        <v>0</v>
      </c>
      <c r="BR43" s="333">
        <v>0</v>
      </c>
      <c r="BS43" s="333">
        <v>0</v>
      </c>
      <c r="BT43" s="333">
        <v>0</v>
      </c>
      <c r="BU43" s="333">
        <v>0</v>
      </c>
      <c r="BV43" s="333" t="s">
        <v>94</v>
      </c>
      <c r="BW43" s="336" t="s">
        <v>94</v>
      </c>
      <c r="BX43" s="333">
        <v>0</v>
      </c>
      <c r="BY43" s="333">
        <v>0</v>
      </c>
      <c r="BZ43" s="333">
        <v>0</v>
      </c>
      <c r="CA43" s="333">
        <v>0</v>
      </c>
      <c r="CB43" s="333">
        <v>0</v>
      </c>
      <c r="CC43" s="333" t="s">
        <v>94</v>
      </c>
      <c r="CD43" s="336" t="s">
        <v>94</v>
      </c>
      <c r="CE43" s="333">
        <v>0</v>
      </c>
      <c r="CF43" s="333">
        <v>0</v>
      </c>
      <c r="CG43" s="333">
        <v>0</v>
      </c>
      <c r="CH43" s="333">
        <v>0</v>
      </c>
      <c r="CI43" s="333">
        <v>0</v>
      </c>
      <c r="CJ43" s="333" t="s">
        <v>94</v>
      </c>
      <c r="CK43" s="336" t="s">
        <v>94</v>
      </c>
      <c r="CL43" s="333">
        <v>0</v>
      </c>
      <c r="CM43" s="327">
        <v>0</v>
      </c>
      <c r="CN43" s="333">
        <v>0</v>
      </c>
      <c r="CO43" s="333">
        <v>0</v>
      </c>
      <c r="CP43" s="333">
        <v>0</v>
      </c>
      <c r="CQ43" s="333" t="s">
        <v>94</v>
      </c>
      <c r="CR43" s="336" t="s">
        <v>94</v>
      </c>
      <c r="CS43" s="333">
        <v>0</v>
      </c>
      <c r="CT43" s="327">
        <v>0</v>
      </c>
      <c r="CU43" s="333">
        <v>0</v>
      </c>
      <c r="CV43" s="333">
        <v>0</v>
      </c>
      <c r="CW43" s="333">
        <v>0</v>
      </c>
      <c r="CX43" s="333" t="s">
        <v>94</v>
      </c>
      <c r="CY43" s="336" t="s">
        <v>94</v>
      </c>
      <c r="CZ43" s="329"/>
    </row>
    <row r="44" spans="1:104" ht="63">
      <c r="A44" s="314" t="s">
        <v>299</v>
      </c>
      <c r="B44" s="315" t="s">
        <v>300</v>
      </c>
      <c r="C44" s="332" t="s">
        <v>93</v>
      </c>
      <c r="D44" s="333">
        <v>0</v>
      </c>
      <c r="E44" s="333">
        <v>0</v>
      </c>
      <c r="F44" s="333">
        <v>0</v>
      </c>
      <c r="G44" s="333">
        <v>0</v>
      </c>
      <c r="H44" s="333">
        <v>0</v>
      </c>
      <c r="I44" s="333">
        <v>0</v>
      </c>
      <c r="J44" s="333">
        <v>0</v>
      </c>
      <c r="K44" s="334" t="s">
        <v>94</v>
      </c>
      <c r="L44" s="335" t="s">
        <v>94</v>
      </c>
      <c r="M44" s="333">
        <v>0</v>
      </c>
      <c r="N44" s="333">
        <v>0</v>
      </c>
      <c r="O44" s="333">
        <v>0</v>
      </c>
      <c r="P44" s="333">
        <v>0</v>
      </c>
      <c r="Q44" s="333">
        <v>0</v>
      </c>
      <c r="R44" s="334" t="s">
        <v>94</v>
      </c>
      <c r="S44" s="335" t="s">
        <v>94</v>
      </c>
      <c r="T44" s="333">
        <v>0</v>
      </c>
      <c r="U44" s="333">
        <v>0</v>
      </c>
      <c r="V44" s="333">
        <v>0</v>
      </c>
      <c r="W44" s="333">
        <v>0</v>
      </c>
      <c r="X44" s="333">
        <v>0</v>
      </c>
      <c r="Y44" s="333" t="s">
        <v>94</v>
      </c>
      <c r="Z44" s="336" t="s">
        <v>94</v>
      </c>
      <c r="AA44" s="333">
        <v>0</v>
      </c>
      <c r="AB44" s="333">
        <v>0</v>
      </c>
      <c r="AC44" s="333">
        <v>0</v>
      </c>
      <c r="AD44" s="333">
        <v>0</v>
      </c>
      <c r="AE44" s="333">
        <v>0</v>
      </c>
      <c r="AF44" s="333" t="s">
        <v>94</v>
      </c>
      <c r="AG44" s="336" t="s">
        <v>94</v>
      </c>
      <c r="AH44" s="333">
        <v>0</v>
      </c>
      <c r="AI44" s="333">
        <v>0</v>
      </c>
      <c r="AJ44" s="333">
        <v>0</v>
      </c>
      <c r="AK44" s="333">
        <v>0</v>
      </c>
      <c r="AL44" s="333">
        <v>0</v>
      </c>
      <c r="AM44" s="333" t="s">
        <v>94</v>
      </c>
      <c r="AN44" s="336" t="s">
        <v>94</v>
      </c>
      <c r="AO44" s="333">
        <v>0</v>
      </c>
      <c r="AP44" s="333">
        <v>0</v>
      </c>
      <c r="AQ44" s="333">
        <v>0</v>
      </c>
      <c r="AR44" s="333">
        <v>0</v>
      </c>
      <c r="AS44" s="333">
        <v>0</v>
      </c>
      <c r="AT44" s="333" t="s">
        <v>94</v>
      </c>
      <c r="AU44" s="336" t="s">
        <v>94</v>
      </c>
      <c r="AV44" s="333">
        <v>0</v>
      </c>
      <c r="AW44" s="333">
        <v>0</v>
      </c>
      <c r="AX44" s="333">
        <v>0</v>
      </c>
      <c r="AY44" s="333">
        <v>0</v>
      </c>
      <c r="AZ44" s="333">
        <v>0</v>
      </c>
      <c r="BA44" s="333" t="s">
        <v>94</v>
      </c>
      <c r="BB44" s="336" t="s">
        <v>94</v>
      </c>
      <c r="BC44" s="333">
        <v>0</v>
      </c>
      <c r="BD44" s="333">
        <v>0</v>
      </c>
      <c r="BE44" s="333">
        <v>0</v>
      </c>
      <c r="BF44" s="333">
        <v>0</v>
      </c>
      <c r="BG44" s="333">
        <v>0</v>
      </c>
      <c r="BH44" s="333" t="s">
        <v>94</v>
      </c>
      <c r="BI44" s="336" t="s">
        <v>94</v>
      </c>
      <c r="BJ44" s="333">
        <v>0</v>
      </c>
      <c r="BK44" s="333">
        <v>0</v>
      </c>
      <c r="BL44" s="333">
        <v>0</v>
      </c>
      <c r="BM44" s="333">
        <v>0</v>
      </c>
      <c r="BN44" s="333">
        <v>0</v>
      </c>
      <c r="BO44" s="333" t="s">
        <v>94</v>
      </c>
      <c r="BP44" s="336" t="s">
        <v>94</v>
      </c>
      <c r="BQ44" s="333">
        <v>0</v>
      </c>
      <c r="BR44" s="333">
        <v>0</v>
      </c>
      <c r="BS44" s="333">
        <v>0</v>
      </c>
      <c r="BT44" s="333">
        <v>0</v>
      </c>
      <c r="BU44" s="333">
        <v>0</v>
      </c>
      <c r="BV44" s="333" t="s">
        <v>94</v>
      </c>
      <c r="BW44" s="336" t="s">
        <v>94</v>
      </c>
      <c r="BX44" s="333">
        <v>0</v>
      </c>
      <c r="BY44" s="333">
        <v>0</v>
      </c>
      <c r="BZ44" s="333">
        <v>0</v>
      </c>
      <c r="CA44" s="333">
        <v>0</v>
      </c>
      <c r="CB44" s="333">
        <v>0</v>
      </c>
      <c r="CC44" s="333" t="s">
        <v>94</v>
      </c>
      <c r="CD44" s="336" t="s">
        <v>94</v>
      </c>
      <c r="CE44" s="333">
        <v>0</v>
      </c>
      <c r="CF44" s="333">
        <v>0</v>
      </c>
      <c r="CG44" s="333">
        <v>0</v>
      </c>
      <c r="CH44" s="333">
        <v>0</v>
      </c>
      <c r="CI44" s="333">
        <v>0</v>
      </c>
      <c r="CJ44" s="333" t="s">
        <v>94</v>
      </c>
      <c r="CK44" s="336" t="s">
        <v>94</v>
      </c>
      <c r="CL44" s="333">
        <v>0</v>
      </c>
      <c r="CM44" s="327">
        <v>0</v>
      </c>
      <c r="CN44" s="333">
        <v>0</v>
      </c>
      <c r="CO44" s="333">
        <v>0</v>
      </c>
      <c r="CP44" s="333">
        <v>0</v>
      </c>
      <c r="CQ44" s="333" t="s">
        <v>94</v>
      </c>
      <c r="CR44" s="336" t="s">
        <v>94</v>
      </c>
      <c r="CS44" s="333">
        <v>0</v>
      </c>
      <c r="CT44" s="327">
        <v>0</v>
      </c>
      <c r="CU44" s="333">
        <v>0</v>
      </c>
      <c r="CV44" s="333">
        <v>0</v>
      </c>
      <c r="CW44" s="333">
        <v>0</v>
      </c>
      <c r="CX44" s="333" t="s">
        <v>94</v>
      </c>
      <c r="CY44" s="336" t="s">
        <v>94</v>
      </c>
      <c r="CZ44" s="329"/>
    </row>
    <row r="45" spans="1:104" ht="31.5">
      <c r="A45" s="314" t="s">
        <v>301</v>
      </c>
      <c r="B45" s="315" t="s">
        <v>302</v>
      </c>
      <c r="C45" s="332" t="s">
        <v>93</v>
      </c>
      <c r="D45" s="333">
        <v>0</v>
      </c>
      <c r="E45" s="333">
        <v>0</v>
      </c>
      <c r="F45" s="333">
        <v>0</v>
      </c>
      <c r="G45" s="333">
        <v>0</v>
      </c>
      <c r="H45" s="333">
        <v>0</v>
      </c>
      <c r="I45" s="333">
        <v>0</v>
      </c>
      <c r="J45" s="333">
        <v>0</v>
      </c>
      <c r="K45" s="334" t="s">
        <v>94</v>
      </c>
      <c r="L45" s="335" t="s">
        <v>94</v>
      </c>
      <c r="M45" s="333">
        <v>0</v>
      </c>
      <c r="N45" s="333">
        <v>0</v>
      </c>
      <c r="O45" s="333">
        <v>0</v>
      </c>
      <c r="P45" s="333">
        <v>0</v>
      </c>
      <c r="Q45" s="333">
        <v>0</v>
      </c>
      <c r="R45" s="334" t="s">
        <v>94</v>
      </c>
      <c r="S45" s="335" t="s">
        <v>94</v>
      </c>
      <c r="T45" s="333">
        <v>0</v>
      </c>
      <c r="U45" s="333">
        <v>0</v>
      </c>
      <c r="V45" s="333">
        <v>0</v>
      </c>
      <c r="W45" s="333">
        <v>0</v>
      </c>
      <c r="X45" s="333">
        <v>0</v>
      </c>
      <c r="Y45" s="333" t="s">
        <v>94</v>
      </c>
      <c r="Z45" s="336" t="s">
        <v>94</v>
      </c>
      <c r="AA45" s="333">
        <v>0</v>
      </c>
      <c r="AB45" s="333">
        <v>0</v>
      </c>
      <c r="AC45" s="333">
        <v>0</v>
      </c>
      <c r="AD45" s="333">
        <v>0</v>
      </c>
      <c r="AE45" s="333">
        <v>0</v>
      </c>
      <c r="AF45" s="333" t="s">
        <v>94</v>
      </c>
      <c r="AG45" s="336" t="s">
        <v>94</v>
      </c>
      <c r="AH45" s="333">
        <v>0</v>
      </c>
      <c r="AI45" s="333">
        <v>0</v>
      </c>
      <c r="AJ45" s="333">
        <v>0</v>
      </c>
      <c r="AK45" s="333">
        <v>0</v>
      </c>
      <c r="AL45" s="333">
        <v>0</v>
      </c>
      <c r="AM45" s="333" t="s">
        <v>94</v>
      </c>
      <c r="AN45" s="336" t="s">
        <v>94</v>
      </c>
      <c r="AO45" s="333">
        <v>0</v>
      </c>
      <c r="AP45" s="333">
        <v>0</v>
      </c>
      <c r="AQ45" s="333">
        <v>0</v>
      </c>
      <c r="AR45" s="333">
        <v>0</v>
      </c>
      <c r="AS45" s="333">
        <v>0</v>
      </c>
      <c r="AT45" s="333" t="s">
        <v>94</v>
      </c>
      <c r="AU45" s="336" t="s">
        <v>94</v>
      </c>
      <c r="AV45" s="333">
        <v>0</v>
      </c>
      <c r="AW45" s="333">
        <v>0</v>
      </c>
      <c r="AX45" s="333">
        <v>0</v>
      </c>
      <c r="AY45" s="333">
        <v>0</v>
      </c>
      <c r="AZ45" s="333">
        <v>0</v>
      </c>
      <c r="BA45" s="333" t="s">
        <v>94</v>
      </c>
      <c r="BB45" s="336" t="s">
        <v>94</v>
      </c>
      <c r="BC45" s="333">
        <v>0</v>
      </c>
      <c r="BD45" s="333">
        <v>0</v>
      </c>
      <c r="BE45" s="333">
        <v>0</v>
      </c>
      <c r="BF45" s="333">
        <v>0</v>
      </c>
      <c r="BG45" s="333">
        <v>0</v>
      </c>
      <c r="BH45" s="333" t="s">
        <v>94</v>
      </c>
      <c r="BI45" s="336" t="s">
        <v>94</v>
      </c>
      <c r="BJ45" s="333">
        <v>0</v>
      </c>
      <c r="BK45" s="333">
        <v>0</v>
      </c>
      <c r="BL45" s="333">
        <v>0</v>
      </c>
      <c r="BM45" s="333">
        <v>0</v>
      </c>
      <c r="BN45" s="333">
        <v>0</v>
      </c>
      <c r="BO45" s="333" t="s">
        <v>94</v>
      </c>
      <c r="BP45" s="336" t="s">
        <v>94</v>
      </c>
      <c r="BQ45" s="333">
        <v>0</v>
      </c>
      <c r="BR45" s="333">
        <v>0</v>
      </c>
      <c r="BS45" s="333">
        <v>0</v>
      </c>
      <c r="BT45" s="333">
        <v>0</v>
      </c>
      <c r="BU45" s="333">
        <v>0</v>
      </c>
      <c r="BV45" s="333" t="s">
        <v>94</v>
      </c>
      <c r="BW45" s="336" t="s">
        <v>94</v>
      </c>
      <c r="BX45" s="333">
        <v>0</v>
      </c>
      <c r="BY45" s="333">
        <v>0</v>
      </c>
      <c r="BZ45" s="333">
        <v>0</v>
      </c>
      <c r="CA45" s="333">
        <v>0</v>
      </c>
      <c r="CB45" s="333">
        <v>0</v>
      </c>
      <c r="CC45" s="333" t="s">
        <v>94</v>
      </c>
      <c r="CD45" s="336" t="s">
        <v>94</v>
      </c>
      <c r="CE45" s="333">
        <v>0</v>
      </c>
      <c r="CF45" s="333">
        <v>0</v>
      </c>
      <c r="CG45" s="333">
        <v>0</v>
      </c>
      <c r="CH45" s="333">
        <v>0</v>
      </c>
      <c r="CI45" s="333">
        <v>0</v>
      </c>
      <c r="CJ45" s="333" t="s">
        <v>94</v>
      </c>
      <c r="CK45" s="336" t="s">
        <v>94</v>
      </c>
      <c r="CL45" s="333">
        <v>0</v>
      </c>
      <c r="CM45" s="327">
        <v>0</v>
      </c>
      <c r="CN45" s="333">
        <v>0</v>
      </c>
      <c r="CO45" s="333">
        <v>0</v>
      </c>
      <c r="CP45" s="333">
        <v>0</v>
      </c>
      <c r="CQ45" s="333" t="s">
        <v>94</v>
      </c>
      <c r="CR45" s="336" t="s">
        <v>94</v>
      </c>
      <c r="CS45" s="333">
        <v>0</v>
      </c>
      <c r="CT45" s="327">
        <v>0</v>
      </c>
      <c r="CU45" s="333">
        <v>0</v>
      </c>
      <c r="CV45" s="333">
        <v>0</v>
      </c>
      <c r="CW45" s="333">
        <v>0</v>
      </c>
      <c r="CX45" s="333" t="s">
        <v>94</v>
      </c>
      <c r="CY45" s="336" t="s">
        <v>94</v>
      </c>
      <c r="CZ45" s="329"/>
    </row>
    <row r="46" spans="1:104" ht="31.5">
      <c r="A46" s="314" t="s">
        <v>304</v>
      </c>
      <c r="B46" s="315" t="s">
        <v>305</v>
      </c>
      <c r="C46" s="332" t="s">
        <v>93</v>
      </c>
      <c r="D46" s="333">
        <v>0</v>
      </c>
      <c r="E46" s="333">
        <v>0</v>
      </c>
      <c r="F46" s="333">
        <v>0</v>
      </c>
      <c r="G46" s="333">
        <v>0</v>
      </c>
      <c r="H46" s="333">
        <v>0</v>
      </c>
      <c r="I46" s="333">
        <v>0</v>
      </c>
      <c r="J46" s="333">
        <v>0</v>
      </c>
      <c r="K46" s="334" t="s">
        <v>94</v>
      </c>
      <c r="L46" s="335" t="s">
        <v>94</v>
      </c>
      <c r="M46" s="333">
        <v>0</v>
      </c>
      <c r="N46" s="333">
        <v>0</v>
      </c>
      <c r="O46" s="333">
        <v>0</v>
      </c>
      <c r="P46" s="333">
        <v>0</v>
      </c>
      <c r="Q46" s="333">
        <v>0</v>
      </c>
      <c r="R46" s="334" t="s">
        <v>94</v>
      </c>
      <c r="S46" s="335" t="s">
        <v>94</v>
      </c>
      <c r="T46" s="333">
        <v>0</v>
      </c>
      <c r="U46" s="333">
        <v>0</v>
      </c>
      <c r="V46" s="333">
        <v>0</v>
      </c>
      <c r="W46" s="333">
        <v>0</v>
      </c>
      <c r="X46" s="333">
        <v>0</v>
      </c>
      <c r="Y46" s="333" t="s">
        <v>94</v>
      </c>
      <c r="Z46" s="336" t="s">
        <v>94</v>
      </c>
      <c r="AA46" s="333">
        <v>0</v>
      </c>
      <c r="AB46" s="333">
        <v>0</v>
      </c>
      <c r="AC46" s="333">
        <v>0</v>
      </c>
      <c r="AD46" s="333">
        <v>0</v>
      </c>
      <c r="AE46" s="333">
        <v>0</v>
      </c>
      <c r="AF46" s="333" t="s">
        <v>94</v>
      </c>
      <c r="AG46" s="336" t="s">
        <v>94</v>
      </c>
      <c r="AH46" s="333">
        <v>0</v>
      </c>
      <c r="AI46" s="333">
        <v>0</v>
      </c>
      <c r="AJ46" s="333">
        <v>0</v>
      </c>
      <c r="AK46" s="333">
        <v>0</v>
      </c>
      <c r="AL46" s="333">
        <v>0</v>
      </c>
      <c r="AM46" s="333" t="s">
        <v>94</v>
      </c>
      <c r="AN46" s="336" t="s">
        <v>94</v>
      </c>
      <c r="AO46" s="333">
        <v>0</v>
      </c>
      <c r="AP46" s="333">
        <v>0</v>
      </c>
      <c r="AQ46" s="333">
        <v>0</v>
      </c>
      <c r="AR46" s="333">
        <v>0</v>
      </c>
      <c r="AS46" s="333">
        <v>0</v>
      </c>
      <c r="AT46" s="333" t="s">
        <v>94</v>
      </c>
      <c r="AU46" s="336" t="s">
        <v>94</v>
      </c>
      <c r="AV46" s="333">
        <v>0</v>
      </c>
      <c r="AW46" s="333">
        <v>0</v>
      </c>
      <c r="AX46" s="333">
        <v>0</v>
      </c>
      <c r="AY46" s="333">
        <v>0</v>
      </c>
      <c r="AZ46" s="333">
        <v>0</v>
      </c>
      <c r="BA46" s="333" t="s">
        <v>94</v>
      </c>
      <c r="BB46" s="336" t="s">
        <v>94</v>
      </c>
      <c r="BC46" s="333">
        <v>0</v>
      </c>
      <c r="BD46" s="333">
        <v>0</v>
      </c>
      <c r="BE46" s="333">
        <v>0</v>
      </c>
      <c r="BF46" s="333">
        <v>0</v>
      </c>
      <c r="BG46" s="333">
        <v>0</v>
      </c>
      <c r="BH46" s="333" t="s">
        <v>94</v>
      </c>
      <c r="BI46" s="336" t="s">
        <v>94</v>
      </c>
      <c r="BJ46" s="333">
        <v>0</v>
      </c>
      <c r="BK46" s="333">
        <v>0</v>
      </c>
      <c r="BL46" s="333">
        <v>0</v>
      </c>
      <c r="BM46" s="333">
        <v>0</v>
      </c>
      <c r="BN46" s="333">
        <v>0</v>
      </c>
      <c r="BO46" s="333" t="s">
        <v>94</v>
      </c>
      <c r="BP46" s="336" t="s">
        <v>94</v>
      </c>
      <c r="BQ46" s="333">
        <v>0</v>
      </c>
      <c r="BR46" s="333">
        <v>0</v>
      </c>
      <c r="BS46" s="333">
        <v>0</v>
      </c>
      <c r="BT46" s="333">
        <v>0</v>
      </c>
      <c r="BU46" s="333">
        <v>0</v>
      </c>
      <c r="BV46" s="333" t="s">
        <v>94</v>
      </c>
      <c r="BW46" s="336" t="s">
        <v>94</v>
      </c>
      <c r="BX46" s="333">
        <v>0</v>
      </c>
      <c r="BY46" s="333">
        <v>0</v>
      </c>
      <c r="BZ46" s="333">
        <v>0</v>
      </c>
      <c r="CA46" s="333">
        <v>0</v>
      </c>
      <c r="CB46" s="333">
        <v>0</v>
      </c>
      <c r="CC46" s="333" t="s">
        <v>94</v>
      </c>
      <c r="CD46" s="336" t="s">
        <v>94</v>
      </c>
      <c r="CE46" s="333">
        <v>0</v>
      </c>
      <c r="CF46" s="333">
        <v>0</v>
      </c>
      <c r="CG46" s="333">
        <v>0</v>
      </c>
      <c r="CH46" s="333">
        <v>0</v>
      </c>
      <c r="CI46" s="333">
        <v>0</v>
      </c>
      <c r="CJ46" s="333" t="s">
        <v>94</v>
      </c>
      <c r="CK46" s="336" t="s">
        <v>94</v>
      </c>
      <c r="CL46" s="333">
        <v>0</v>
      </c>
      <c r="CM46" s="327">
        <v>0</v>
      </c>
      <c r="CN46" s="333">
        <v>0</v>
      </c>
      <c r="CO46" s="333">
        <v>0</v>
      </c>
      <c r="CP46" s="333">
        <v>0</v>
      </c>
      <c r="CQ46" s="333" t="s">
        <v>94</v>
      </c>
      <c r="CR46" s="336" t="s">
        <v>94</v>
      </c>
      <c r="CS46" s="333">
        <v>0</v>
      </c>
      <c r="CT46" s="327">
        <v>0</v>
      </c>
      <c r="CU46" s="333">
        <v>0</v>
      </c>
      <c r="CV46" s="333">
        <v>0</v>
      </c>
      <c r="CW46" s="333">
        <v>0</v>
      </c>
      <c r="CX46" s="333" t="s">
        <v>94</v>
      </c>
      <c r="CY46" s="336" t="s">
        <v>94</v>
      </c>
      <c r="CZ46" s="329"/>
    </row>
    <row r="47" spans="1:104" ht="31.5">
      <c r="A47" s="314" t="s">
        <v>306</v>
      </c>
      <c r="B47" s="315" t="s">
        <v>307</v>
      </c>
      <c r="C47" s="332" t="s">
        <v>93</v>
      </c>
      <c r="D47" s="333">
        <v>0</v>
      </c>
      <c r="E47" s="333">
        <v>0</v>
      </c>
      <c r="F47" s="333">
        <v>0</v>
      </c>
      <c r="G47" s="333">
        <v>0</v>
      </c>
      <c r="H47" s="333">
        <v>0</v>
      </c>
      <c r="I47" s="333">
        <v>0</v>
      </c>
      <c r="J47" s="333">
        <v>0</v>
      </c>
      <c r="K47" s="334" t="s">
        <v>94</v>
      </c>
      <c r="L47" s="335" t="s">
        <v>94</v>
      </c>
      <c r="M47" s="333">
        <v>0</v>
      </c>
      <c r="N47" s="333">
        <v>0</v>
      </c>
      <c r="O47" s="333">
        <v>0</v>
      </c>
      <c r="P47" s="333">
        <v>0</v>
      </c>
      <c r="Q47" s="333">
        <v>0</v>
      </c>
      <c r="R47" s="334" t="s">
        <v>94</v>
      </c>
      <c r="S47" s="335" t="s">
        <v>94</v>
      </c>
      <c r="T47" s="333">
        <v>0</v>
      </c>
      <c r="U47" s="333">
        <v>0</v>
      </c>
      <c r="V47" s="333">
        <v>0</v>
      </c>
      <c r="W47" s="333">
        <v>0</v>
      </c>
      <c r="X47" s="333">
        <v>0</v>
      </c>
      <c r="Y47" s="333" t="s">
        <v>94</v>
      </c>
      <c r="Z47" s="336" t="s">
        <v>94</v>
      </c>
      <c r="AA47" s="333">
        <v>0</v>
      </c>
      <c r="AB47" s="333">
        <v>0</v>
      </c>
      <c r="AC47" s="333">
        <v>0</v>
      </c>
      <c r="AD47" s="333">
        <v>0</v>
      </c>
      <c r="AE47" s="333">
        <v>0</v>
      </c>
      <c r="AF47" s="333" t="s">
        <v>94</v>
      </c>
      <c r="AG47" s="336" t="s">
        <v>94</v>
      </c>
      <c r="AH47" s="333">
        <v>0</v>
      </c>
      <c r="AI47" s="333">
        <v>0</v>
      </c>
      <c r="AJ47" s="333">
        <v>0</v>
      </c>
      <c r="AK47" s="333">
        <v>0</v>
      </c>
      <c r="AL47" s="333">
        <v>0</v>
      </c>
      <c r="AM47" s="333" t="s">
        <v>94</v>
      </c>
      <c r="AN47" s="336" t="s">
        <v>94</v>
      </c>
      <c r="AO47" s="333">
        <v>0</v>
      </c>
      <c r="AP47" s="333">
        <v>0</v>
      </c>
      <c r="AQ47" s="333">
        <v>0</v>
      </c>
      <c r="AR47" s="333">
        <v>0</v>
      </c>
      <c r="AS47" s="333">
        <v>0</v>
      </c>
      <c r="AT47" s="333" t="s">
        <v>94</v>
      </c>
      <c r="AU47" s="336" t="s">
        <v>94</v>
      </c>
      <c r="AV47" s="333">
        <v>0</v>
      </c>
      <c r="AW47" s="333">
        <v>0</v>
      </c>
      <c r="AX47" s="333">
        <v>0</v>
      </c>
      <c r="AY47" s="333">
        <v>0</v>
      </c>
      <c r="AZ47" s="333">
        <v>0</v>
      </c>
      <c r="BA47" s="333" t="s">
        <v>94</v>
      </c>
      <c r="BB47" s="336" t="s">
        <v>94</v>
      </c>
      <c r="BC47" s="333">
        <v>0</v>
      </c>
      <c r="BD47" s="333">
        <v>0</v>
      </c>
      <c r="BE47" s="333">
        <v>0</v>
      </c>
      <c r="BF47" s="333">
        <v>0</v>
      </c>
      <c r="BG47" s="333">
        <v>0</v>
      </c>
      <c r="BH47" s="333" t="s">
        <v>94</v>
      </c>
      <c r="BI47" s="336" t="s">
        <v>94</v>
      </c>
      <c r="BJ47" s="333">
        <v>0</v>
      </c>
      <c r="BK47" s="333">
        <v>0</v>
      </c>
      <c r="BL47" s="333">
        <v>0</v>
      </c>
      <c r="BM47" s="333">
        <v>0</v>
      </c>
      <c r="BN47" s="333">
        <v>0</v>
      </c>
      <c r="BO47" s="333" t="s">
        <v>94</v>
      </c>
      <c r="BP47" s="336" t="s">
        <v>94</v>
      </c>
      <c r="BQ47" s="333">
        <v>0</v>
      </c>
      <c r="BR47" s="333">
        <v>0</v>
      </c>
      <c r="BS47" s="333">
        <v>0</v>
      </c>
      <c r="BT47" s="333">
        <v>0</v>
      </c>
      <c r="BU47" s="333">
        <v>0</v>
      </c>
      <c r="BV47" s="333" t="s">
        <v>94</v>
      </c>
      <c r="BW47" s="336" t="s">
        <v>94</v>
      </c>
      <c r="BX47" s="333">
        <v>0</v>
      </c>
      <c r="BY47" s="333">
        <v>0</v>
      </c>
      <c r="BZ47" s="333">
        <v>0</v>
      </c>
      <c r="CA47" s="333">
        <v>0</v>
      </c>
      <c r="CB47" s="333">
        <v>0</v>
      </c>
      <c r="CC47" s="333" t="s">
        <v>94</v>
      </c>
      <c r="CD47" s="336" t="s">
        <v>94</v>
      </c>
      <c r="CE47" s="333">
        <v>0</v>
      </c>
      <c r="CF47" s="333">
        <v>0</v>
      </c>
      <c r="CG47" s="333">
        <v>0</v>
      </c>
      <c r="CH47" s="333">
        <v>0</v>
      </c>
      <c r="CI47" s="333">
        <v>0</v>
      </c>
      <c r="CJ47" s="333" t="s">
        <v>94</v>
      </c>
      <c r="CK47" s="336" t="s">
        <v>94</v>
      </c>
      <c r="CL47" s="333">
        <v>0</v>
      </c>
      <c r="CM47" s="327">
        <v>0</v>
      </c>
      <c r="CN47" s="333">
        <v>0</v>
      </c>
      <c r="CO47" s="333">
        <v>0</v>
      </c>
      <c r="CP47" s="333">
        <v>0</v>
      </c>
      <c r="CQ47" s="333" t="s">
        <v>94</v>
      </c>
      <c r="CR47" s="336" t="s">
        <v>94</v>
      </c>
      <c r="CS47" s="333">
        <v>0</v>
      </c>
      <c r="CT47" s="327">
        <v>0</v>
      </c>
      <c r="CU47" s="333">
        <v>0</v>
      </c>
      <c r="CV47" s="333">
        <v>0</v>
      </c>
      <c r="CW47" s="333">
        <v>0</v>
      </c>
      <c r="CX47" s="333" t="s">
        <v>94</v>
      </c>
      <c r="CY47" s="336" t="s">
        <v>94</v>
      </c>
      <c r="CZ47" s="329"/>
    </row>
    <row r="48" spans="1:104" ht="63">
      <c r="A48" s="314" t="s">
        <v>308</v>
      </c>
      <c r="B48" s="320" t="s">
        <v>175</v>
      </c>
      <c r="C48" s="332" t="s">
        <v>93</v>
      </c>
      <c r="D48" s="333">
        <v>0</v>
      </c>
      <c r="E48" s="333">
        <v>0</v>
      </c>
      <c r="F48" s="333">
        <v>0</v>
      </c>
      <c r="G48" s="333">
        <v>0</v>
      </c>
      <c r="H48" s="333">
        <v>0</v>
      </c>
      <c r="I48" s="333">
        <v>0</v>
      </c>
      <c r="J48" s="333">
        <v>0</v>
      </c>
      <c r="K48" s="334" t="s">
        <v>94</v>
      </c>
      <c r="L48" s="335" t="s">
        <v>94</v>
      </c>
      <c r="M48" s="333">
        <v>0</v>
      </c>
      <c r="N48" s="333">
        <v>0</v>
      </c>
      <c r="O48" s="333">
        <v>0</v>
      </c>
      <c r="P48" s="333">
        <v>0</v>
      </c>
      <c r="Q48" s="333">
        <v>0</v>
      </c>
      <c r="R48" s="334" t="s">
        <v>94</v>
      </c>
      <c r="S48" s="335" t="s">
        <v>94</v>
      </c>
      <c r="T48" s="333">
        <v>0</v>
      </c>
      <c r="U48" s="333">
        <v>0</v>
      </c>
      <c r="V48" s="333">
        <v>0</v>
      </c>
      <c r="W48" s="333">
        <v>0</v>
      </c>
      <c r="X48" s="333">
        <v>0</v>
      </c>
      <c r="Y48" s="333" t="s">
        <v>94</v>
      </c>
      <c r="Z48" s="336" t="s">
        <v>94</v>
      </c>
      <c r="AA48" s="333">
        <v>0</v>
      </c>
      <c r="AB48" s="333">
        <v>0</v>
      </c>
      <c r="AC48" s="333">
        <v>0</v>
      </c>
      <c r="AD48" s="333">
        <v>0</v>
      </c>
      <c r="AE48" s="333">
        <v>0</v>
      </c>
      <c r="AF48" s="333" t="s">
        <v>94</v>
      </c>
      <c r="AG48" s="336" t="s">
        <v>94</v>
      </c>
      <c r="AH48" s="333">
        <v>0</v>
      </c>
      <c r="AI48" s="333">
        <v>0</v>
      </c>
      <c r="AJ48" s="333">
        <v>0</v>
      </c>
      <c r="AK48" s="333">
        <v>0</v>
      </c>
      <c r="AL48" s="333">
        <v>0</v>
      </c>
      <c r="AM48" s="333" t="s">
        <v>94</v>
      </c>
      <c r="AN48" s="336" t="s">
        <v>94</v>
      </c>
      <c r="AO48" s="333">
        <v>0</v>
      </c>
      <c r="AP48" s="333">
        <v>0</v>
      </c>
      <c r="AQ48" s="333">
        <v>0</v>
      </c>
      <c r="AR48" s="333">
        <v>0</v>
      </c>
      <c r="AS48" s="333">
        <v>0</v>
      </c>
      <c r="AT48" s="333" t="s">
        <v>94</v>
      </c>
      <c r="AU48" s="336" t="s">
        <v>94</v>
      </c>
      <c r="AV48" s="333">
        <v>0</v>
      </c>
      <c r="AW48" s="333">
        <v>0</v>
      </c>
      <c r="AX48" s="333">
        <v>0</v>
      </c>
      <c r="AY48" s="333">
        <v>0</v>
      </c>
      <c r="AZ48" s="333">
        <v>0</v>
      </c>
      <c r="BA48" s="333" t="s">
        <v>94</v>
      </c>
      <c r="BB48" s="336" t="s">
        <v>94</v>
      </c>
      <c r="BC48" s="333">
        <v>0</v>
      </c>
      <c r="BD48" s="333">
        <v>0</v>
      </c>
      <c r="BE48" s="333">
        <v>0</v>
      </c>
      <c r="BF48" s="333">
        <v>0</v>
      </c>
      <c r="BG48" s="333">
        <v>0</v>
      </c>
      <c r="BH48" s="333" t="s">
        <v>94</v>
      </c>
      <c r="BI48" s="336" t="s">
        <v>94</v>
      </c>
      <c r="BJ48" s="333">
        <v>0</v>
      </c>
      <c r="BK48" s="333">
        <v>0</v>
      </c>
      <c r="BL48" s="333">
        <v>0</v>
      </c>
      <c r="BM48" s="333">
        <v>0</v>
      </c>
      <c r="BN48" s="333">
        <v>0</v>
      </c>
      <c r="BO48" s="333" t="s">
        <v>94</v>
      </c>
      <c r="BP48" s="336" t="s">
        <v>94</v>
      </c>
      <c r="BQ48" s="333">
        <v>0</v>
      </c>
      <c r="BR48" s="333">
        <v>0</v>
      </c>
      <c r="BS48" s="333">
        <v>0</v>
      </c>
      <c r="BT48" s="333">
        <v>0</v>
      </c>
      <c r="BU48" s="333">
        <v>0</v>
      </c>
      <c r="BV48" s="333" t="s">
        <v>94</v>
      </c>
      <c r="BW48" s="336" t="s">
        <v>94</v>
      </c>
      <c r="BX48" s="333">
        <v>0</v>
      </c>
      <c r="BY48" s="333">
        <v>0</v>
      </c>
      <c r="BZ48" s="333">
        <v>0</v>
      </c>
      <c r="CA48" s="333">
        <v>0</v>
      </c>
      <c r="CB48" s="333">
        <v>0</v>
      </c>
      <c r="CC48" s="333" t="s">
        <v>94</v>
      </c>
      <c r="CD48" s="336" t="s">
        <v>94</v>
      </c>
      <c r="CE48" s="333">
        <v>0</v>
      </c>
      <c r="CF48" s="333">
        <v>0</v>
      </c>
      <c r="CG48" s="333">
        <v>0</v>
      </c>
      <c r="CH48" s="333">
        <v>0</v>
      </c>
      <c r="CI48" s="333">
        <v>0</v>
      </c>
      <c r="CJ48" s="333" t="s">
        <v>94</v>
      </c>
      <c r="CK48" s="336" t="s">
        <v>94</v>
      </c>
      <c r="CL48" s="333">
        <v>0</v>
      </c>
      <c r="CM48" s="327">
        <v>0</v>
      </c>
      <c r="CN48" s="333">
        <v>0</v>
      </c>
      <c r="CO48" s="333">
        <v>0</v>
      </c>
      <c r="CP48" s="333">
        <v>0</v>
      </c>
      <c r="CQ48" s="333" t="s">
        <v>94</v>
      </c>
      <c r="CR48" s="336" t="s">
        <v>94</v>
      </c>
      <c r="CS48" s="333">
        <v>0</v>
      </c>
      <c r="CT48" s="327">
        <v>0</v>
      </c>
      <c r="CU48" s="333">
        <v>0</v>
      </c>
      <c r="CV48" s="333">
        <v>0</v>
      </c>
      <c r="CW48" s="333">
        <v>0</v>
      </c>
      <c r="CX48" s="333" t="s">
        <v>94</v>
      </c>
      <c r="CY48" s="336" t="s">
        <v>94</v>
      </c>
      <c r="CZ48" s="329"/>
    </row>
    <row r="49" spans="1:104" ht="63">
      <c r="A49" s="314" t="s">
        <v>310</v>
      </c>
      <c r="B49" s="320" t="s">
        <v>176</v>
      </c>
      <c r="C49" s="332" t="s">
        <v>93</v>
      </c>
      <c r="D49" s="333">
        <v>0</v>
      </c>
      <c r="E49" s="333">
        <v>0</v>
      </c>
      <c r="F49" s="333">
        <v>0</v>
      </c>
      <c r="G49" s="333">
        <v>0</v>
      </c>
      <c r="H49" s="333">
        <v>0</v>
      </c>
      <c r="I49" s="333">
        <v>0</v>
      </c>
      <c r="J49" s="333">
        <v>0</v>
      </c>
      <c r="K49" s="334" t="s">
        <v>94</v>
      </c>
      <c r="L49" s="335" t="s">
        <v>94</v>
      </c>
      <c r="M49" s="333">
        <v>0</v>
      </c>
      <c r="N49" s="333">
        <v>0</v>
      </c>
      <c r="O49" s="333">
        <v>0</v>
      </c>
      <c r="P49" s="333">
        <v>0</v>
      </c>
      <c r="Q49" s="333">
        <v>0</v>
      </c>
      <c r="R49" s="334" t="s">
        <v>94</v>
      </c>
      <c r="S49" s="335" t="s">
        <v>94</v>
      </c>
      <c r="T49" s="333">
        <v>0</v>
      </c>
      <c r="U49" s="333">
        <v>0</v>
      </c>
      <c r="V49" s="333">
        <v>0</v>
      </c>
      <c r="W49" s="333">
        <v>0</v>
      </c>
      <c r="X49" s="333">
        <v>0</v>
      </c>
      <c r="Y49" s="333" t="s">
        <v>94</v>
      </c>
      <c r="Z49" s="336" t="s">
        <v>94</v>
      </c>
      <c r="AA49" s="333">
        <v>0</v>
      </c>
      <c r="AB49" s="333">
        <v>0</v>
      </c>
      <c r="AC49" s="333">
        <v>0</v>
      </c>
      <c r="AD49" s="333">
        <v>0</v>
      </c>
      <c r="AE49" s="333">
        <v>0</v>
      </c>
      <c r="AF49" s="333" t="s">
        <v>94</v>
      </c>
      <c r="AG49" s="336" t="s">
        <v>94</v>
      </c>
      <c r="AH49" s="333">
        <v>0</v>
      </c>
      <c r="AI49" s="333">
        <v>0</v>
      </c>
      <c r="AJ49" s="333">
        <v>0</v>
      </c>
      <c r="AK49" s="333">
        <v>0</v>
      </c>
      <c r="AL49" s="333">
        <v>0</v>
      </c>
      <c r="AM49" s="333" t="s">
        <v>94</v>
      </c>
      <c r="AN49" s="336" t="s">
        <v>94</v>
      </c>
      <c r="AO49" s="333">
        <v>0</v>
      </c>
      <c r="AP49" s="333">
        <v>0</v>
      </c>
      <c r="AQ49" s="333">
        <v>0</v>
      </c>
      <c r="AR49" s="333">
        <v>0</v>
      </c>
      <c r="AS49" s="333">
        <v>0</v>
      </c>
      <c r="AT49" s="333" t="s">
        <v>94</v>
      </c>
      <c r="AU49" s="336" t="s">
        <v>94</v>
      </c>
      <c r="AV49" s="333">
        <v>0</v>
      </c>
      <c r="AW49" s="333">
        <v>0</v>
      </c>
      <c r="AX49" s="333">
        <v>0</v>
      </c>
      <c r="AY49" s="333">
        <v>0</v>
      </c>
      <c r="AZ49" s="333">
        <v>0</v>
      </c>
      <c r="BA49" s="333" t="s">
        <v>94</v>
      </c>
      <c r="BB49" s="336" t="s">
        <v>94</v>
      </c>
      <c r="BC49" s="333">
        <v>0</v>
      </c>
      <c r="BD49" s="333">
        <v>0</v>
      </c>
      <c r="BE49" s="333">
        <v>0</v>
      </c>
      <c r="BF49" s="333">
        <v>0</v>
      </c>
      <c r="BG49" s="333">
        <v>0</v>
      </c>
      <c r="BH49" s="333" t="s">
        <v>94</v>
      </c>
      <c r="BI49" s="336" t="s">
        <v>94</v>
      </c>
      <c r="BJ49" s="333">
        <v>0</v>
      </c>
      <c r="BK49" s="333">
        <v>0</v>
      </c>
      <c r="BL49" s="333">
        <v>0</v>
      </c>
      <c r="BM49" s="333">
        <v>0</v>
      </c>
      <c r="BN49" s="333">
        <v>0</v>
      </c>
      <c r="BO49" s="333" t="s">
        <v>94</v>
      </c>
      <c r="BP49" s="336" t="s">
        <v>94</v>
      </c>
      <c r="BQ49" s="333">
        <v>0</v>
      </c>
      <c r="BR49" s="333">
        <v>0</v>
      </c>
      <c r="BS49" s="333">
        <v>0</v>
      </c>
      <c r="BT49" s="333">
        <v>0</v>
      </c>
      <c r="BU49" s="333">
        <v>0</v>
      </c>
      <c r="BV49" s="333" t="s">
        <v>94</v>
      </c>
      <c r="BW49" s="336" t="s">
        <v>94</v>
      </c>
      <c r="BX49" s="333">
        <v>0</v>
      </c>
      <c r="BY49" s="333">
        <v>0</v>
      </c>
      <c r="BZ49" s="333">
        <v>0</v>
      </c>
      <c r="CA49" s="333">
        <v>0</v>
      </c>
      <c r="CB49" s="333">
        <v>0</v>
      </c>
      <c r="CC49" s="333" t="s">
        <v>94</v>
      </c>
      <c r="CD49" s="336" t="s">
        <v>94</v>
      </c>
      <c r="CE49" s="333">
        <v>0</v>
      </c>
      <c r="CF49" s="333">
        <v>0</v>
      </c>
      <c r="CG49" s="333">
        <v>0</v>
      </c>
      <c r="CH49" s="333">
        <v>0</v>
      </c>
      <c r="CI49" s="333">
        <v>0</v>
      </c>
      <c r="CJ49" s="333" t="s">
        <v>94</v>
      </c>
      <c r="CK49" s="336" t="s">
        <v>94</v>
      </c>
      <c r="CL49" s="333">
        <v>0</v>
      </c>
      <c r="CM49" s="327">
        <v>0</v>
      </c>
      <c r="CN49" s="333">
        <v>0</v>
      </c>
      <c r="CO49" s="333">
        <v>0</v>
      </c>
      <c r="CP49" s="333">
        <v>0</v>
      </c>
      <c r="CQ49" s="333" t="s">
        <v>94</v>
      </c>
      <c r="CR49" s="336" t="s">
        <v>94</v>
      </c>
      <c r="CS49" s="333">
        <v>0</v>
      </c>
      <c r="CT49" s="327">
        <v>0</v>
      </c>
      <c r="CU49" s="333">
        <v>0</v>
      </c>
      <c r="CV49" s="333">
        <v>0</v>
      </c>
      <c r="CW49" s="333">
        <v>0</v>
      </c>
      <c r="CX49" s="333" t="s">
        <v>94</v>
      </c>
      <c r="CY49" s="336" t="s">
        <v>94</v>
      </c>
      <c r="CZ49" s="329"/>
    </row>
    <row r="50" spans="1:104" ht="47.25">
      <c r="A50" s="314" t="s">
        <v>312</v>
      </c>
      <c r="B50" s="320" t="s">
        <v>178</v>
      </c>
      <c r="C50" s="332" t="s">
        <v>93</v>
      </c>
      <c r="D50" s="333">
        <v>0</v>
      </c>
      <c r="E50" s="333">
        <v>0</v>
      </c>
      <c r="F50" s="333">
        <v>0</v>
      </c>
      <c r="G50" s="333">
        <v>0</v>
      </c>
      <c r="H50" s="333">
        <v>0</v>
      </c>
      <c r="I50" s="333">
        <v>0</v>
      </c>
      <c r="J50" s="333">
        <v>0</v>
      </c>
      <c r="K50" s="334" t="s">
        <v>94</v>
      </c>
      <c r="L50" s="335" t="s">
        <v>94</v>
      </c>
      <c r="M50" s="333">
        <v>0</v>
      </c>
      <c r="N50" s="333">
        <v>0</v>
      </c>
      <c r="O50" s="333">
        <v>0</v>
      </c>
      <c r="P50" s="333">
        <v>0</v>
      </c>
      <c r="Q50" s="333">
        <v>0</v>
      </c>
      <c r="R50" s="334" t="s">
        <v>94</v>
      </c>
      <c r="S50" s="335" t="s">
        <v>94</v>
      </c>
      <c r="T50" s="333">
        <v>0</v>
      </c>
      <c r="U50" s="333">
        <v>0</v>
      </c>
      <c r="V50" s="333">
        <v>0</v>
      </c>
      <c r="W50" s="333">
        <v>0</v>
      </c>
      <c r="X50" s="333">
        <v>0</v>
      </c>
      <c r="Y50" s="333" t="s">
        <v>94</v>
      </c>
      <c r="Z50" s="336" t="s">
        <v>94</v>
      </c>
      <c r="AA50" s="333">
        <v>0</v>
      </c>
      <c r="AB50" s="333">
        <v>0</v>
      </c>
      <c r="AC50" s="333">
        <v>0</v>
      </c>
      <c r="AD50" s="333">
        <v>0</v>
      </c>
      <c r="AE50" s="333">
        <v>0</v>
      </c>
      <c r="AF50" s="333" t="s">
        <v>94</v>
      </c>
      <c r="AG50" s="336" t="s">
        <v>94</v>
      </c>
      <c r="AH50" s="333">
        <v>0</v>
      </c>
      <c r="AI50" s="333">
        <v>0</v>
      </c>
      <c r="AJ50" s="333">
        <v>0</v>
      </c>
      <c r="AK50" s="333">
        <v>0</v>
      </c>
      <c r="AL50" s="333">
        <v>0</v>
      </c>
      <c r="AM50" s="333" t="s">
        <v>94</v>
      </c>
      <c r="AN50" s="336" t="s">
        <v>94</v>
      </c>
      <c r="AO50" s="333">
        <v>0</v>
      </c>
      <c r="AP50" s="333">
        <v>0</v>
      </c>
      <c r="AQ50" s="333">
        <v>0</v>
      </c>
      <c r="AR50" s="333">
        <v>0</v>
      </c>
      <c r="AS50" s="333">
        <v>0</v>
      </c>
      <c r="AT50" s="333" t="s">
        <v>94</v>
      </c>
      <c r="AU50" s="336" t="s">
        <v>94</v>
      </c>
      <c r="AV50" s="333">
        <v>0</v>
      </c>
      <c r="AW50" s="333">
        <v>0</v>
      </c>
      <c r="AX50" s="333">
        <v>0</v>
      </c>
      <c r="AY50" s="333">
        <v>0</v>
      </c>
      <c r="AZ50" s="333">
        <v>0</v>
      </c>
      <c r="BA50" s="333" t="s">
        <v>94</v>
      </c>
      <c r="BB50" s="336" t="s">
        <v>94</v>
      </c>
      <c r="BC50" s="333">
        <v>0</v>
      </c>
      <c r="BD50" s="333">
        <v>0</v>
      </c>
      <c r="BE50" s="333">
        <v>0</v>
      </c>
      <c r="BF50" s="333">
        <v>0</v>
      </c>
      <c r="BG50" s="333">
        <v>0</v>
      </c>
      <c r="BH50" s="333" t="s">
        <v>94</v>
      </c>
      <c r="BI50" s="336" t="s">
        <v>94</v>
      </c>
      <c r="BJ50" s="333">
        <v>0</v>
      </c>
      <c r="BK50" s="333">
        <v>0</v>
      </c>
      <c r="BL50" s="333">
        <v>0</v>
      </c>
      <c r="BM50" s="333">
        <v>0</v>
      </c>
      <c r="BN50" s="333">
        <v>0</v>
      </c>
      <c r="BO50" s="333" t="s">
        <v>94</v>
      </c>
      <c r="BP50" s="336" t="s">
        <v>94</v>
      </c>
      <c r="BQ50" s="333">
        <v>0</v>
      </c>
      <c r="BR50" s="333">
        <v>0</v>
      </c>
      <c r="BS50" s="333">
        <v>0</v>
      </c>
      <c r="BT50" s="333">
        <v>0</v>
      </c>
      <c r="BU50" s="333">
        <v>0</v>
      </c>
      <c r="BV50" s="333" t="s">
        <v>94</v>
      </c>
      <c r="BW50" s="336" t="s">
        <v>94</v>
      </c>
      <c r="BX50" s="333">
        <v>0</v>
      </c>
      <c r="BY50" s="333">
        <v>0</v>
      </c>
      <c r="BZ50" s="333">
        <v>0</v>
      </c>
      <c r="CA50" s="333">
        <v>0</v>
      </c>
      <c r="CB50" s="333">
        <v>0</v>
      </c>
      <c r="CC50" s="333" t="s">
        <v>94</v>
      </c>
      <c r="CD50" s="336" t="s">
        <v>94</v>
      </c>
      <c r="CE50" s="333">
        <v>0</v>
      </c>
      <c r="CF50" s="333">
        <v>0</v>
      </c>
      <c r="CG50" s="333">
        <v>0</v>
      </c>
      <c r="CH50" s="333">
        <v>0</v>
      </c>
      <c r="CI50" s="333">
        <v>0</v>
      </c>
      <c r="CJ50" s="333" t="s">
        <v>94</v>
      </c>
      <c r="CK50" s="336" t="s">
        <v>94</v>
      </c>
      <c r="CL50" s="333">
        <v>0</v>
      </c>
      <c r="CM50" s="327">
        <v>0</v>
      </c>
      <c r="CN50" s="333">
        <v>0</v>
      </c>
      <c r="CO50" s="333">
        <v>0</v>
      </c>
      <c r="CP50" s="333">
        <v>0</v>
      </c>
      <c r="CQ50" s="333" t="s">
        <v>94</v>
      </c>
      <c r="CR50" s="336" t="s">
        <v>94</v>
      </c>
      <c r="CS50" s="333">
        <v>0</v>
      </c>
      <c r="CT50" s="327">
        <v>0</v>
      </c>
      <c r="CU50" s="333">
        <v>0</v>
      </c>
      <c r="CV50" s="333">
        <v>0</v>
      </c>
      <c r="CW50" s="333">
        <v>0</v>
      </c>
      <c r="CX50" s="333" t="s">
        <v>94</v>
      </c>
      <c r="CY50" s="336" t="s">
        <v>94</v>
      </c>
      <c r="CZ50" s="329"/>
    </row>
    <row r="51" spans="1:104" ht="63">
      <c r="A51" s="314" t="s">
        <v>314</v>
      </c>
      <c r="B51" s="320" t="s">
        <v>180</v>
      </c>
      <c r="C51" s="332" t="s">
        <v>93</v>
      </c>
      <c r="D51" s="333">
        <v>0</v>
      </c>
      <c r="E51" s="333">
        <v>0</v>
      </c>
      <c r="F51" s="333">
        <v>0</v>
      </c>
      <c r="G51" s="333">
        <v>0</v>
      </c>
      <c r="H51" s="333">
        <v>0</v>
      </c>
      <c r="I51" s="333">
        <v>0</v>
      </c>
      <c r="J51" s="333">
        <v>0</v>
      </c>
      <c r="K51" s="334" t="s">
        <v>94</v>
      </c>
      <c r="L51" s="335" t="s">
        <v>94</v>
      </c>
      <c r="M51" s="333">
        <v>0</v>
      </c>
      <c r="N51" s="333">
        <v>0</v>
      </c>
      <c r="O51" s="333">
        <v>0</v>
      </c>
      <c r="P51" s="333">
        <v>0</v>
      </c>
      <c r="Q51" s="333">
        <v>0</v>
      </c>
      <c r="R51" s="334" t="s">
        <v>94</v>
      </c>
      <c r="S51" s="335" t="s">
        <v>94</v>
      </c>
      <c r="T51" s="333">
        <v>0</v>
      </c>
      <c r="U51" s="333">
        <v>0</v>
      </c>
      <c r="V51" s="333">
        <v>0</v>
      </c>
      <c r="W51" s="333">
        <v>0</v>
      </c>
      <c r="X51" s="333">
        <v>0</v>
      </c>
      <c r="Y51" s="333" t="s">
        <v>94</v>
      </c>
      <c r="Z51" s="336" t="s">
        <v>94</v>
      </c>
      <c r="AA51" s="333">
        <v>0</v>
      </c>
      <c r="AB51" s="333">
        <v>0</v>
      </c>
      <c r="AC51" s="333">
        <v>0</v>
      </c>
      <c r="AD51" s="333">
        <v>0</v>
      </c>
      <c r="AE51" s="333">
        <v>0</v>
      </c>
      <c r="AF51" s="333" t="s">
        <v>94</v>
      </c>
      <c r="AG51" s="336" t="s">
        <v>94</v>
      </c>
      <c r="AH51" s="333">
        <v>0</v>
      </c>
      <c r="AI51" s="333">
        <v>0</v>
      </c>
      <c r="AJ51" s="333">
        <v>0</v>
      </c>
      <c r="AK51" s="333">
        <v>0</v>
      </c>
      <c r="AL51" s="333">
        <v>0</v>
      </c>
      <c r="AM51" s="333" t="s">
        <v>94</v>
      </c>
      <c r="AN51" s="336" t="s">
        <v>94</v>
      </c>
      <c r="AO51" s="333">
        <v>0</v>
      </c>
      <c r="AP51" s="333">
        <v>0</v>
      </c>
      <c r="AQ51" s="333">
        <v>0</v>
      </c>
      <c r="AR51" s="333">
        <v>0</v>
      </c>
      <c r="AS51" s="333">
        <v>0</v>
      </c>
      <c r="AT51" s="333" t="s">
        <v>94</v>
      </c>
      <c r="AU51" s="336" t="s">
        <v>94</v>
      </c>
      <c r="AV51" s="333">
        <v>0</v>
      </c>
      <c r="AW51" s="333">
        <v>0</v>
      </c>
      <c r="AX51" s="333">
        <v>0</v>
      </c>
      <c r="AY51" s="333">
        <v>0</v>
      </c>
      <c r="AZ51" s="333">
        <v>0</v>
      </c>
      <c r="BA51" s="333" t="s">
        <v>94</v>
      </c>
      <c r="BB51" s="336" t="s">
        <v>94</v>
      </c>
      <c r="BC51" s="333">
        <v>0</v>
      </c>
      <c r="BD51" s="333">
        <v>0</v>
      </c>
      <c r="BE51" s="333">
        <v>0</v>
      </c>
      <c r="BF51" s="333">
        <v>0</v>
      </c>
      <c r="BG51" s="333">
        <v>0</v>
      </c>
      <c r="BH51" s="333" t="s">
        <v>94</v>
      </c>
      <c r="BI51" s="336" t="s">
        <v>94</v>
      </c>
      <c r="BJ51" s="333">
        <v>0</v>
      </c>
      <c r="BK51" s="333">
        <v>0</v>
      </c>
      <c r="BL51" s="333">
        <v>0</v>
      </c>
      <c r="BM51" s="333">
        <v>0</v>
      </c>
      <c r="BN51" s="333">
        <v>0</v>
      </c>
      <c r="BO51" s="333" t="s">
        <v>94</v>
      </c>
      <c r="BP51" s="336" t="s">
        <v>94</v>
      </c>
      <c r="BQ51" s="333">
        <v>0</v>
      </c>
      <c r="BR51" s="333">
        <v>0</v>
      </c>
      <c r="BS51" s="333">
        <v>0</v>
      </c>
      <c r="BT51" s="333">
        <v>0</v>
      </c>
      <c r="BU51" s="333">
        <v>0</v>
      </c>
      <c r="BV51" s="333" t="s">
        <v>94</v>
      </c>
      <c r="BW51" s="336" t="s">
        <v>94</v>
      </c>
      <c r="BX51" s="333">
        <v>0</v>
      </c>
      <c r="BY51" s="333">
        <v>0</v>
      </c>
      <c r="BZ51" s="333">
        <v>0</v>
      </c>
      <c r="CA51" s="333">
        <v>0</v>
      </c>
      <c r="CB51" s="333">
        <v>0</v>
      </c>
      <c r="CC51" s="333" t="s">
        <v>94</v>
      </c>
      <c r="CD51" s="336" t="s">
        <v>94</v>
      </c>
      <c r="CE51" s="333">
        <v>0</v>
      </c>
      <c r="CF51" s="333">
        <v>0</v>
      </c>
      <c r="CG51" s="333">
        <v>0</v>
      </c>
      <c r="CH51" s="333">
        <v>0</v>
      </c>
      <c r="CI51" s="333">
        <v>0</v>
      </c>
      <c r="CJ51" s="333" t="s">
        <v>94</v>
      </c>
      <c r="CK51" s="336" t="s">
        <v>94</v>
      </c>
      <c r="CL51" s="333">
        <v>0</v>
      </c>
      <c r="CM51" s="327">
        <v>0</v>
      </c>
      <c r="CN51" s="333">
        <v>0</v>
      </c>
      <c r="CO51" s="333">
        <v>0</v>
      </c>
      <c r="CP51" s="333">
        <v>0</v>
      </c>
      <c r="CQ51" s="333" t="s">
        <v>94</v>
      </c>
      <c r="CR51" s="336" t="s">
        <v>94</v>
      </c>
      <c r="CS51" s="333">
        <v>0</v>
      </c>
      <c r="CT51" s="327">
        <v>0</v>
      </c>
      <c r="CU51" s="333">
        <v>0</v>
      </c>
      <c r="CV51" s="333">
        <v>0</v>
      </c>
      <c r="CW51" s="333">
        <v>0</v>
      </c>
      <c r="CX51" s="333" t="s">
        <v>94</v>
      </c>
      <c r="CY51" s="336" t="s">
        <v>94</v>
      </c>
      <c r="CZ51" s="329"/>
    </row>
    <row r="52" spans="1:104" ht="31.5">
      <c r="A52" s="314" t="s">
        <v>315</v>
      </c>
      <c r="B52" s="320" t="s">
        <v>182</v>
      </c>
      <c r="C52" s="332" t="s">
        <v>93</v>
      </c>
      <c r="D52" s="333">
        <v>0</v>
      </c>
      <c r="E52" s="333">
        <v>0</v>
      </c>
      <c r="F52" s="333">
        <v>0</v>
      </c>
      <c r="G52" s="333">
        <v>0</v>
      </c>
      <c r="H52" s="333">
        <v>0</v>
      </c>
      <c r="I52" s="333">
        <v>0</v>
      </c>
      <c r="J52" s="333">
        <v>0</v>
      </c>
      <c r="K52" s="334" t="s">
        <v>94</v>
      </c>
      <c r="L52" s="335" t="s">
        <v>94</v>
      </c>
      <c r="M52" s="333">
        <v>0</v>
      </c>
      <c r="N52" s="333">
        <v>0</v>
      </c>
      <c r="O52" s="333">
        <v>0</v>
      </c>
      <c r="P52" s="333">
        <v>0</v>
      </c>
      <c r="Q52" s="333">
        <v>0</v>
      </c>
      <c r="R52" s="334" t="s">
        <v>94</v>
      </c>
      <c r="S52" s="335" t="s">
        <v>94</v>
      </c>
      <c r="T52" s="333">
        <v>0</v>
      </c>
      <c r="U52" s="333">
        <v>0</v>
      </c>
      <c r="V52" s="333">
        <v>0</v>
      </c>
      <c r="W52" s="333">
        <v>0</v>
      </c>
      <c r="X52" s="333">
        <v>0</v>
      </c>
      <c r="Y52" s="333" t="s">
        <v>94</v>
      </c>
      <c r="Z52" s="336" t="s">
        <v>94</v>
      </c>
      <c r="AA52" s="333">
        <v>0</v>
      </c>
      <c r="AB52" s="333">
        <v>0</v>
      </c>
      <c r="AC52" s="333">
        <v>0</v>
      </c>
      <c r="AD52" s="333">
        <v>0</v>
      </c>
      <c r="AE52" s="333">
        <v>0</v>
      </c>
      <c r="AF52" s="333" t="s">
        <v>94</v>
      </c>
      <c r="AG52" s="336" t="s">
        <v>94</v>
      </c>
      <c r="AH52" s="333">
        <v>0</v>
      </c>
      <c r="AI52" s="333">
        <v>0</v>
      </c>
      <c r="AJ52" s="333">
        <v>0</v>
      </c>
      <c r="AK52" s="333">
        <v>0</v>
      </c>
      <c r="AL52" s="333">
        <v>0</v>
      </c>
      <c r="AM52" s="333" t="s">
        <v>94</v>
      </c>
      <c r="AN52" s="336" t="s">
        <v>94</v>
      </c>
      <c r="AO52" s="333">
        <v>0</v>
      </c>
      <c r="AP52" s="333">
        <v>0</v>
      </c>
      <c r="AQ52" s="333">
        <v>0</v>
      </c>
      <c r="AR52" s="333">
        <v>0</v>
      </c>
      <c r="AS52" s="333">
        <v>0</v>
      </c>
      <c r="AT52" s="333" t="s">
        <v>94</v>
      </c>
      <c r="AU52" s="336" t="s">
        <v>94</v>
      </c>
      <c r="AV52" s="333">
        <v>0</v>
      </c>
      <c r="AW52" s="333">
        <v>0</v>
      </c>
      <c r="AX52" s="333">
        <v>0</v>
      </c>
      <c r="AY52" s="333">
        <v>0</v>
      </c>
      <c r="AZ52" s="333">
        <v>0</v>
      </c>
      <c r="BA52" s="333" t="s">
        <v>94</v>
      </c>
      <c r="BB52" s="336" t="s">
        <v>94</v>
      </c>
      <c r="BC52" s="333">
        <v>0</v>
      </c>
      <c r="BD52" s="333">
        <v>0</v>
      </c>
      <c r="BE52" s="333">
        <v>0</v>
      </c>
      <c r="BF52" s="333">
        <v>0</v>
      </c>
      <c r="BG52" s="333">
        <v>0</v>
      </c>
      <c r="BH52" s="333" t="s">
        <v>94</v>
      </c>
      <c r="BI52" s="336" t="s">
        <v>94</v>
      </c>
      <c r="BJ52" s="333">
        <v>0</v>
      </c>
      <c r="BK52" s="333">
        <v>0</v>
      </c>
      <c r="BL52" s="333">
        <v>0</v>
      </c>
      <c r="BM52" s="333">
        <v>0</v>
      </c>
      <c r="BN52" s="333">
        <v>0</v>
      </c>
      <c r="BO52" s="333" t="s">
        <v>94</v>
      </c>
      <c r="BP52" s="336" t="s">
        <v>94</v>
      </c>
      <c r="BQ52" s="333">
        <v>0</v>
      </c>
      <c r="BR52" s="333">
        <v>0</v>
      </c>
      <c r="BS52" s="333">
        <v>0</v>
      </c>
      <c r="BT52" s="333">
        <v>0</v>
      </c>
      <c r="BU52" s="333">
        <v>0</v>
      </c>
      <c r="BV52" s="333" t="s">
        <v>94</v>
      </c>
      <c r="BW52" s="336" t="s">
        <v>94</v>
      </c>
      <c r="BX52" s="333">
        <v>0</v>
      </c>
      <c r="BY52" s="333">
        <v>0</v>
      </c>
      <c r="BZ52" s="333">
        <v>0</v>
      </c>
      <c r="CA52" s="333">
        <v>0</v>
      </c>
      <c r="CB52" s="333">
        <v>0</v>
      </c>
      <c r="CC52" s="333" t="s">
        <v>94</v>
      </c>
      <c r="CD52" s="336" t="s">
        <v>94</v>
      </c>
      <c r="CE52" s="333">
        <v>0</v>
      </c>
      <c r="CF52" s="333">
        <v>0</v>
      </c>
      <c r="CG52" s="333">
        <v>0</v>
      </c>
      <c r="CH52" s="333">
        <v>0</v>
      </c>
      <c r="CI52" s="333">
        <v>0</v>
      </c>
      <c r="CJ52" s="333" t="s">
        <v>94</v>
      </c>
      <c r="CK52" s="336" t="s">
        <v>94</v>
      </c>
      <c r="CL52" s="333">
        <v>0</v>
      </c>
      <c r="CM52" s="327">
        <v>0</v>
      </c>
      <c r="CN52" s="333">
        <v>0</v>
      </c>
      <c r="CO52" s="333">
        <v>0</v>
      </c>
      <c r="CP52" s="333">
        <v>0</v>
      </c>
      <c r="CQ52" s="333" t="s">
        <v>94</v>
      </c>
      <c r="CR52" s="336" t="s">
        <v>94</v>
      </c>
      <c r="CS52" s="333">
        <v>0</v>
      </c>
      <c r="CT52" s="327">
        <v>0</v>
      </c>
      <c r="CU52" s="333">
        <v>0</v>
      </c>
      <c r="CV52" s="333">
        <v>0</v>
      </c>
      <c r="CW52" s="333">
        <v>0</v>
      </c>
      <c r="CX52" s="333" t="s">
        <v>94</v>
      </c>
      <c r="CY52" s="336" t="s">
        <v>94</v>
      </c>
      <c r="CZ52" s="329"/>
    </row>
    <row r="53" spans="1:104" s="330" customFormat="1" ht="47.25">
      <c r="A53" s="313" t="s">
        <v>114</v>
      </c>
      <c r="B53" s="306" t="s">
        <v>115</v>
      </c>
      <c r="C53" s="326" t="s">
        <v>93</v>
      </c>
      <c r="D53" s="327">
        <v>0</v>
      </c>
      <c r="E53" s="327">
        <v>0</v>
      </c>
      <c r="F53" s="327">
        <v>0</v>
      </c>
      <c r="G53" s="327">
        <f>G54+G55</f>
        <v>1.763</v>
      </c>
      <c r="H53" s="327">
        <f>H55</f>
        <v>0.8</v>
      </c>
      <c r="I53" s="327">
        <v>0</v>
      </c>
      <c r="J53" s="327">
        <f>J54</f>
        <v>1.157</v>
      </c>
      <c r="K53" s="327" t="s">
        <v>94</v>
      </c>
      <c r="L53" s="328" t="s">
        <v>94</v>
      </c>
      <c r="M53" s="327">
        <v>0</v>
      </c>
      <c r="N53" s="327">
        <f>N54+N55</f>
        <v>1.763</v>
      </c>
      <c r="O53" s="327">
        <f>O55</f>
        <v>0.8</v>
      </c>
      <c r="P53" s="327">
        <v>0</v>
      </c>
      <c r="Q53" s="327">
        <f>Q54</f>
        <v>1.157</v>
      </c>
      <c r="R53" s="327" t="s">
        <v>94</v>
      </c>
      <c r="S53" s="328" t="s">
        <v>94</v>
      </c>
      <c r="T53" s="327">
        <v>0</v>
      </c>
      <c r="U53" s="327">
        <f>U54+U55</f>
        <v>3.271</v>
      </c>
      <c r="V53" s="327">
        <f>V55</f>
        <v>1.2</v>
      </c>
      <c r="W53" s="327">
        <v>0</v>
      </c>
      <c r="X53" s="327">
        <f>X54</f>
        <v>1.904</v>
      </c>
      <c r="Y53" s="327" t="s">
        <v>94</v>
      </c>
      <c r="Z53" s="328" t="s">
        <v>94</v>
      </c>
      <c r="AA53" s="327">
        <v>0</v>
      </c>
      <c r="AB53" s="327">
        <f>AB54+AB55</f>
        <v>3.271</v>
      </c>
      <c r="AC53" s="327">
        <f>AC55</f>
        <v>1.2</v>
      </c>
      <c r="AD53" s="327">
        <v>0</v>
      </c>
      <c r="AE53" s="327">
        <f>AE54</f>
        <v>1.904</v>
      </c>
      <c r="AF53" s="327" t="s">
        <v>94</v>
      </c>
      <c r="AG53" s="328" t="s">
        <v>94</v>
      </c>
      <c r="AH53" s="327">
        <v>0</v>
      </c>
      <c r="AI53" s="327">
        <f>AI56</f>
        <v>1.358</v>
      </c>
      <c r="AJ53" s="327">
        <f>AJ56</f>
        <v>1.2</v>
      </c>
      <c r="AK53" s="327">
        <v>0</v>
      </c>
      <c r="AL53" s="327">
        <v>0</v>
      </c>
      <c r="AM53" s="327" t="s">
        <v>94</v>
      </c>
      <c r="AN53" s="328" t="s">
        <v>94</v>
      </c>
      <c r="AO53" s="327">
        <v>0</v>
      </c>
      <c r="AP53" s="327">
        <f>AP56</f>
        <v>1.762</v>
      </c>
      <c r="AQ53" s="327">
        <f>AQ56</f>
        <v>1.2</v>
      </c>
      <c r="AR53" s="327">
        <v>0</v>
      </c>
      <c r="AS53" s="327">
        <v>0</v>
      </c>
      <c r="AT53" s="327" t="s">
        <v>94</v>
      </c>
      <c r="AU53" s="328" t="s">
        <v>94</v>
      </c>
      <c r="AV53" s="327">
        <v>0</v>
      </c>
      <c r="AW53" s="327">
        <f>AW57+AW58</f>
        <v>3.144</v>
      </c>
      <c r="AX53" s="327">
        <f>AX58</f>
        <v>0.8</v>
      </c>
      <c r="AY53" s="327">
        <v>0</v>
      </c>
      <c r="AZ53" s="327">
        <f>AZ57</f>
        <v>2.36</v>
      </c>
      <c r="BA53" s="327" t="s">
        <v>94</v>
      </c>
      <c r="BB53" s="328" t="s">
        <v>94</v>
      </c>
      <c r="BC53" s="327">
        <v>0</v>
      </c>
      <c r="BD53" s="327">
        <f>BD57+BD58</f>
        <v>3.5549999999999997</v>
      </c>
      <c r="BE53" s="327">
        <f>BE58</f>
        <v>0.8</v>
      </c>
      <c r="BF53" s="327">
        <v>0</v>
      </c>
      <c r="BG53" s="327">
        <f>BG57</f>
        <v>2.36</v>
      </c>
      <c r="BH53" s="327" t="s">
        <v>94</v>
      </c>
      <c r="BI53" s="328" t="s">
        <v>94</v>
      </c>
      <c r="BJ53" s="327">
        <v>0</v>
      </c>
      <c r="BK53" s="327">
        <f>BK59</f>
        <v>0.905</v>
      </c>
      <c r="BL53" s="327">
        <f>BL59</f>
        <v>0.8</v>
      </c>
      <c r="BM53" s="327">
        <v>0</v>
      </c>
      <c r="BN53" s="327">
        <v>0</v>
      </c>
      <c r="BO53" s="327" t="s">
        <v>94</v>
      </c>
      <c r="BP53" s="328" t="s">
        <v>94</v>
      </c>
      <c r="BQ53" s="327">
        <v>0</v>
      </c>
      <c r="BR53" s="327">
        <f>BR59</f>
        <v>1.175</v>
      </c>
      <c r="BS53" s="327">
        <f>BS59</f>
        <v>0.8</v>
      </c>
      <c r="BT53" s="327">
        <v>0</v>
      </c>
      <c r="BU53" s="327">
        <v>0</v>
      </c>
      <c r="BV53" s="327" t="s">
        <v>94</v>
      </c>
      <c r="BW53" s="328" t="s">
        <v>94</v>
      </c>
      <c r="BX53" s="327">
        <v>0</v>
      </c>
      <c r="BY53" s="327">
        <v>0</v>
      </c>
      <c r="BZ53" s="327">
        <v>0</v>
      </c>
      <c r="CA53" s="327">
        <v>0</v>
      </c>
      <c r="CB53" s="327">
        <v>0</v>
      </c>
      <c r="CC53" s="327" t="s">
        <v>94</v>
      </c>
      <c r="CD53" s="328" t="s">
        <v>94</v>
      </c>
      <c r="CE53" s="327">
        <v>0</v>
      </c>
      <c r="CF53" s="327">
        <v>0</v>
      </c>
      <c r="CG53" s="327">
        <v>0</v>
      </c>
      <c r="CH53" s="327">
        <v>0</v>
      </c>
      <c r="CI53" s="327">
        <v>0</v>
      </c>
      <c r="CJ53" s="327" t="s">
        <v>94</v>
      </c>
      <c r="CK53" s="328" t="s">
        <v>94</v>
      </c>
      <c r="CL53" s="327">
        <v>0</v>
      </c>
      <c r="CM53" s="327">
        <f>G53+U53+AI53+AW53+BK53</f>
        <v>10.440999999999999</v>
      </c>
      <c r="CN53" s="327">
        <v>0</v>
      </c>
      <c r="CO53" s="327">
        <v>0</v>
      </c>
      <c r="CP53" s="327">
        <v>0</v>
      </c>
      <c r="CQ53" s="327" t="s">
        <v>94</v>
      </c>
      <c r="CR53" s="328" t="s">
        <v>94</v>
      </c>
      <c r="CS53" s="327">
        <v>0</v>
      </c>
      <c r="CT53" s="327">
        <v>0</v>
      </c>
      <c r="CU53" s="327">
        <v>0</v>
      </c>
      <c r="CV53" s="327">
        <v>0</v>
      </c>
      <c r="CW53" s="327">
        <v>0</v>
      </c>
      <c r="CX53" s="327" t="s">
        <v>94</v>
      </c>
      <c r="CY53" s="328" t="s">
        <v>94</v>
      </c>
      <c r="CZ53" s="329"/>
    </row>
    <row r="54" spans="1:104" ht="47.25">
      <c r="A54" s="314" t="s">
        <v>116</v>
      </c>
      <c r="B54" s="315" t="s">
        <v>117</v>
      </c>
      <c r="C54" s="332" t="s">
        <v>93</v>
      </c>
      <c r="D54" s="333">
        <v>0</v>
      </c>
      <c r="E54" s="333">
        <v>0</v>
      </c>
      <c r="F54" s="333">
        <v>0</v>
      </c>
      <c r="G54" s="333">
        <v>0.926</v>
      </c>
      <c r="H54" s="333">
        <v>0</v>
      </c>
      <c r="I54" s="333">
        <v>0</v>
      </c>
      <c r="J54" s="333">
        <v>1.157</v>
      </c>
      <c r="K54" s="334" t="s">
        <v>94</v>
      </c>
      <c r="L54" s="335" t="s">
        <v>94</v>
      </c>
      <c r="M54" s="333">
        <v>0</v>
      </c>
      <c r="N54" s="333">
        <v>0.926</v>
      </c>
      <c r="O54" s="333">
        <v>0</v>
      </c>
      <c r="P54" s="333">
        <v>0</v>
      </c>
      <c r="Q54" s="333">
        <v>1.157</v>
      </c>
      <c r="R54" s="334" t="s">
        <v>94</v>
      </c>
      <c r="S54" s="335" t="s">
        <v>94</v>
      </c>
      <c r="T54" s="333">
        <v>0</v>
      </c>
      <c r="U54" s="327">
        <v>1.913</v>
      </c>
      <c r="V54" s="333">
        <v>0</v>
      </c>
      <c r="W54" s="333">
        <v>0</v>
      </c>
      <c r="X54" s="333">
        <v>1.904</v>
      </c>
      <c r="Y54" s="333" t="s">
        <v>94</v>
      </c>
      <c r="Z54" s="336" t="s">
        <v>94</v>
      </c>
      <c r="AA54" s="333">
        <v>0</v>
      </c>
      <c r="AB54" s="333">
        <v>1.913</v>
      </c>
      <c r="AC54" s="333">
        <v>0</v>
      </c>
      <c r="AD54" s="333">
        <v>0</v>
      </c>
      <c r="AE54" s="333">
        <v>1.904</v>
      </c>
      <c r="AF54" s="333" t="s">
        <v>94</v>
      </c>
      <c r="AG54" s="336" t="s">
        <v>94</v>
      </c>
      <c r="AH54" s="333">
        <v>0</v>
      </c>
      <c r="AI54" s="333">
        <v>0</v>
      </c>
      <c r="AJ54" s="333">
        <v>0</v>
      </c>
      <c r="AK54" s="333">
        <v>0</v>
      </c>
      <c r="AL54" s="333">
        <v>0</v>
      </c>
      <c r="AM54" s="333" t="s">
        <v>94</v>
      </c>
      <c r="AN54" s="336" t="s">
        <v>94</v>
      </c>
      <c r="AO54" s="333">
        <v>0</v>
      </c>
      <c r="AP54" s="333">
        <v>0</v>
      </c>
      <c r="AQ54" s="333">
        <v>0</v>
      </c>
      <c r="AR54" s="333">
        <v>0</v>
      </c>
      <c r="AS54" s="333">
        <v>0</v>
      </c>
      <c r="AT54" s="333" t="s">
        <v>94</v>
      </c>
      <c r="AU54" s="336" t="s">
        <v>94</v>
      </c>
      <c r="AV54" s="333">
        <v>0</v>
      </c>
      <c r="AW54" s="333">
        <v>0</v>
      </c>
      <c r="AX54" s="333">
        <v>0</v>
      </c>
      <c r="AY54" s="333">
        <v>0</v>
      </c>
      <c r="AZ54" s="333">
        <v>0</v>
      </c>
      <c r="BA54" s="333" t="s">
        <v>94</v>
      </c>
      <c r="BB54" s="336" t="s">
        <v>94</v>
      </c>
      <c r="BC54" s="333">
        <v>0</v>
      </c>
      <c r="BD54" s="333">
        <v>0</v>
      </c>
      <c r="BE54" s="333">
        <v>0</v>
      </c>
      <c r="BF54" s="333">
        <v>0</v>
      </c>
      <c r="BG54" s="333">
        <v>0</v>
      </c>
      <c r="BH54" s="333" t="s">
        <v>94</v>
      </c>
      <c r="BI54" s="336" t="s">
        <v>94</v>
      </c>
      <c r="BJ54" s="333">
        <v>0</v>
      </c>
      <c r="BK54" s="333">
        <v>0</v>
      </c>
      <c r="BL54" s="333">
        <v>0</v>
      </c>
      <c r="BM54" s="333">
        <v>0</v>
      </c>
      <c r="BN54" s="333">
        <v>0</v>
      </c>
      <c r="BO54" s="333" t="s">
        <v>94</v>
      </c>
      <c r="BP54" s="336" t="s">
        <v>94</v>
      </c>
      <c r="BQ54" s="333">
        <v>0</v>
      </c>
      <c r="BR54" s="333">
        <v>0</v>
      </c>
      <c r="BS54" s="333">
        <v>0</v>
      </c>
      <c r="BT54" s="333">
        <v>0</v>
      </c>
      <c r="BU54" s="333">
        <v>0</v>
      </c>
      <c r="BV54" s="333" t="s">
        <v>94</v>
      </c>
      <c r="BW54" s="336" t="s">
        <v>94</v>
      </c>
      <c r="BX54" s="333">
        <v>0</v>
      </c>
      <c r="BY54" s="333">
        <v>0</v>
      </c>
      <c r="BZ54" s="333">
        <v>0</v>
      </c>
      <c r="CA54" s="333">
        <v>0</v>
      </c>
      <c r="CB54" s="333">
        <v>0</v>
      </c>
      <c r="CC54" s="333" t="s">
        <v>94</v>
      </c>
      <c r="CD54" s="336" t="s">
        <v>94</v>
      </c>
      <c r="CE54" s="333">
        <v>0</v>
      </c>
      <c r="CF54" s="333">
        <v>0</v>
      </c>
      <c r="CG54" s="333">
        <v>0</v>
      </c>
      <c r="CH54" s="333">
        <v>0</v>
      </c>
      <c r="CI54" s="333">
        <v>0</v>
      </c>
      <c r="CJ54" s="333" t="s">
        <v>94</v>
      </c>
      <c r="CK54" s="336" t="s">
        <v>94</v>
      </c>
      <c r="CL54" s="333">
        <v>0</v>
      </c>
      <c r="CM54" s="327">
        <v>0</v>
      </c>
      <c r="CN54" s="333">
        <v>0</v>
      </c>
      <c r="CO54" s="333">
        <v>0</v>
      </c>
      <c r="CP54" s="333">
        <v>0</v>
      </c>
      <c r="CQ54" s="333" t="s">
        <v>94</v>
      </c>
      <c r="CR54" s="336" t="s">
        <v>94</v>
      </c>
      <c r="CS54" s="333">
        <v>0</v>
      </c>
      <c r="CT54" s="327">
        <v>0</v>
      </c>
      <c r="CU54" s="333">
        <v>0</v>
      </c>
      <c r="CV54" s="333">
        <v>0</v>
      </c>
      <c r="CW54" s="333">
        <v>0</v>
      </c>
      <c r="CX54" s="333" t="s">
        <v>94</v>
      </c>
      <c r="CY54" s="336" t="s">
        <v>94</v>
      </c>
      <c r="CZ54" s="329"/>
    </row>
    <row r="55" spans="1:104" ht="31.5">
      <c r="A55" s="314" t="s">
        <v>118</v>
      </c>
      <c r="B55" s="315" t="s">
        <v>997</v>
      </c>
      <c r="C55" s="332" t="s">
        <v>93</v>
      </c>
      <c r="D55" s="333">
        <v>0</v>
      </c>
      <c r="E55" s="333">
        <v>0</v>
      </c>
      <c r="F55" s="333">
        <v>0</v>
      </c>
      <c r="G55" s="333">
        <v>0.837</v>
      </c>
      <c r="H55" s="333">
        <v>0.8</v>
      </c>
      <c r="I55" s="333">
        <v>0</v>
      </c>
      <c r="J55" s="333">
        <v>0</v>
      </c>
      <c r="K55" s="334" t="s">
        <v>94</v>
      </c>
      <c r="L55" s="335" t="s">
        <v>94</v>
      </c>
      <c r="M55" s="333">
        <v>0</v>
      </c>
      <c r="N55" s="333">
        <v>0.837</v>
      </c>
      <c r="O55" s="333">
        <v>0.8</v>
      </c>
      <c r="P55" s="333">
        <v>0</v>
      </c>
      <c r="Q55" s="333">
        <v>0</v>
      </c>
      <c r="R55" s="334" t="s">
        <v>94</v>
      </c>
      <c r="S55" s="335" t="s">
        <v>94</v>
      </c>
      <c r="T55" s="333">
        <v>0</v>
      </c>
      <c r="U55" s="327">
        <v>1.358</v>
      </c>
      <c r="V55" s="333">
        <v>1.2</v>
      </c>
      <c r="W55" s="333">
        <v>0</v>
      </c>
      <c r="X55" s="333">
        <v>0</v>
      </c>
      <c r="Y55" s="333" t="s">
        <v>94</v>
      </c>
      <c r="Z55" s="336" t="s">
        <v>94</v>
      </c>
      <c r="AA55" s="333">
        <v>0</v>
      </c>
      <c r="AB55" s="333">
        <v>1.358</v>
      </c>
      <c r="AC55" s="333">
        <v>1.2</v>
      </c>
      <c r="AD55" s="333">
        <v>0</v>
      </c>
      <c r="AE55" s="333">
        <v>0</v>
      </c>
      <c r="AF55" s="333" t="s">
        <v>94</v>
      </c>
      <c r="AG55" s="336" t="s">
        <v>94</v>
      </c>
      <c r="AH55" s="333">
        <v>0</v>
      </c>
      <c r="AI55" s="333">
        <v>0</v>
      </c>
      <c r="AJ55" s="333">
        <v>0</v>
      </c>
      <c r="AK55" s="333">
        <v>0</v>
      </c>
      <c r="AL55" s="333">
        <v>0</v>
      </c>
      <c r="AM55" s="333" t="s">
        <v>94</v>
      </c>
      <c r="AN55" s="336" t="s">
        <v>94</v>
      </c>
      <c r="AO55" s="333">
        <v>0</v>
      </c>
      <c r="AP55" s="333">
        <v>0</v>
      </c>
      <c r="AQ55" s="333">
        <v>0</v>
      </c>
      <c r="AR55" s="333">
        <v>0</v>
      </c>
      <c r="AS55" s="333">
        <v>0</v>
      </c>
      <c r="AT55" s="333" t="s">
        <v>94</v>
      </c>
      <c r="AU55" s="336" t="s">
        <v>94</v>
      </c>
      <c r="AV55" s="333">
        <v>0</v>
      </c>
      <c r="AW55" s="333">
        <v>0</v>
      </c>
      <c r="AX55" s="333">
        <v>0</v>
      </c>
      <c r="AY55" s="333">
        <v>0</v>
      </c>
      <c r="AZ55" s="333">
        <v>0</v>
      </c>
      <c r="BA55" s="333" t="s">
        <v>94</v>
      </c>
      <c r="BB55" s="336" t="s">
        <v>94</v>
      </c>
      <c r="BC55" s="333">
        <v>0</v>
      </c>
      <c r="BD55" s="333">
        <v>0</v>
      </c>
      <c r="BE55" s="333">
        <v>0</v>
      </c>
      <c r="BF55" s="333">
        <v>0</v>
      </c>
      <c r="BG55" s="333">
        <v>0</v>
      </c>
      <c r="BH55" s="333" t="s">
        <v>94</v>
      </c>
      <c r="BI55" s="336" t="s">
        <v>94</v>
      </c>
      <c r="BJ55" s="333">
        <v>0</v>
      </c>
      <c r="BK55" s="333">
        <v>0</v>
      </c>
      <c r="BL55" s="333">
        <v>0</v>
      </c>
      <c r="BM55" s="333">
        <v>0</v>
      </c>
      <c r="BN55" s="333">
        <v>0</v>
      </c>
      <c r="BO55" s="333" t="s">
        <v>94</v>
      </c>
      <c r="BP55" s="336" t="s">
        <v>94</v>
      </c>
      <c r="BQ55" s="333">
        <v>0</v>
      </c>
      <c r="BR55" s="333">
        <v>0</v>
      </c>
      <c r="BS55" s="333">
        <v>0</v>
      </c>
      <c r="BT55" s="333">
        <v>0</v>
      </c>
      <c r="BU55" s="333">
        <v>0</v>
      </c>
      <c r="BV55" s="333" t="s">
        <v>94</v>
      </c>
      <c r="BW55" s="336" t="s">
        <v>94</v>
      </c>
      <c r="BX55" s="333">
        <v>0</v>
      </c>
      <c r="BY55" s="333">
        <v>0</v>
      </c>
      <c r="BZ55" s="333">
        <v>0</v>
      </c>
      <c r="CA55" s="333">
        <v>0</v>
      </c>
      <c r="CB55" s="333">
        <v>0</v>
      </c>
      <c r="CC55" s="333" t="s">
        <v>94</v>
      </c>
      <c r="CD55" s="336" t="s">
        <v>94</v>
      </c>
      <c r="CE55" s="333">
        <v>0</v>
      </c>
      <c r="CF55" s="333">
        <v>0</v>
      </c>
      <c r="CG55" s="333">
        <v>0</v>
      </c>
      <c r="CH55" s="333">
        <v>0</v>
      </c>
      <c r="CI55" s="333">
        <v>0</v>
      </c>
      <c r="CJ55" s="333" t="s">
        <v>94</v>
      </c>
      <c r="CK55" s="336" t="s">
        <v>94</v>
      </c>
      <c r="CL55" s="333">
        <v>0</v>
      </c>
      <c r="CM55" s="327">
        <v>0</v>
      </c>
      <c r="CN55" s="333">
        <v>0</v>
      </c>
      <c r="CO55" s="333">
        <v>0</v>
      </c>
      <c r="CP55" s="333">
        <v>0</v>
      </c>
      <c r="CQ55" s="333" t="s">
        <v>94</v>
      </c>
      <c r="CR55" s="336" t="s">
        <v>94</v>
      </c>
      <c r="CS55" s="333">
        <v>0</v>
      </c>
      <c r="CT55" s="327">
        <v>0</v>
      </c>
      <c r="CU55" s="333">
        <v>0</v>
      </c>
      <c r="CV55" s="333">
        <v>0</v>
      </c>
      <c r="CW55" s="333">
        <v>0</v>
      </c>
      <c r="CX55" s="333" t="s">
        <v>94</v>
      </c>
      <c r="CY55" s="336" t="s">
        <v>94</v>
      </c>
      <c r="CZ55" s="329" t="s">
        <v>316</v>
      </c>
    </row>
    <row r="56" spans="1:104" ht="31.5">
      <c r="A56" s="314" t="s">
        <v>116</v>
      </c>
      <c r="B56" s="315" t="s">
        <v>476</v>
      </c>
      <c r="C56" s="332" t="s">
        <v>93</v>
      </c>
      <c r="D56" s="333">
        <v>0</v>
      </c>
      <c r="E56" s="333">
        <v>0</v>
      </c>
      <c r="F56" s="333">
        <v>0</v>
      </c>
      <c r="G56" s="333">
        <v>0</v>
      </c>
      <c r="H56" s="333">
        <v>0</v>
      </c>
      <c r="I56" s="333">
        <v>0</v>
      </c>
      <c r="J56" s="333">
        <v>0</v>
      </c>
      <c r="K56" s="334" t="s">
        <v>94</v>
      </c>
      <c r="L56" s="335" t="s">
        <v>94</v>
      </c>
      <c r="M56" s="333">
        <v>0</v>
      </c>
      <c r="N56" s="333">
        <v>0</v>
      </c>
      <c r="O56" s="333">
        <v>0</v>
      </c>
      <c r="P56" s="333">
        <v>0</v>
      </c>
      <c r="Q56" s="333">
        <v>0</v>
      </c>
      <c r="R56" s="334" t="s">
        <v>94</v>
      </c>
      <c r="S56" s="335" t="s">
        <v>94</v>
      </c>
      <c r="T56" s="333">
        <v>0</v>
      </c>
      <c r="U56" s="333">
        <v>0</v>
      </c>
      <c r="V56" s="333">
        <v>0</v>
      </c>
      <c r="W56" s="333">
        <v>0</v>
      </c>
      <c r="X56" s="333">
        <v>0</v>
      </c>
      <c r="Y56" s="333" t="s">
        <v>94</v>
      </c>
      <c r="Z56" s="336" t="s">
        <v>94</v>
      </c>
      <c r="AA56" s="333">
        <v>0</v>
      </c>
      <c r="AB56" s="333">
        <v>0</v>
      </c>
      <c r="AC56" s="333">
        <v>0</v>
      </c>
      <c r="AD56" s="333">
        <v>0</v>
      </c>
      <c r="AE56" s="333">
        <v>0</v>
      </c>
      <c r="AF56" s="333" t="s">
        <v>94</v>
      </c>
      <c r="AG56" s="336" t="s">
        <v>94</v>
      </c>
      <c r="AH56" s="333">
        <v>0</v>
      </c>
      <c r="AI56" s="333">
        <v>1.358</v>
      </c>
      <c r="AJ56" s="333">
        <v>1.2</v>
      </c>
      <c r="AK56" s="333">
        <v>0</v>
      </c>
      <c r="AL56" s="333">
        <v>0</v>
      </c>
      <c r="AM56" s="333" t="s">
        <v>94</v>
      </c>
      <c r="AN56" s="336" t="s">
        <v>94</v>
      </c>
      <c r="AO56" s="333">
        <v>0</v>
      </c>
      <c r="AP56" s="333">
        <v>1.762</v>
      </c>
      <c r="AQ56" s="333">
        <v>1.2</v>
      </c>
      <c r="AR56" s="333">
        <v>0</v>
      </c>
      <c r="AS56" s="333">
        <v>0</v>
      </c>
      <c r="AT56" s="333" t="s">
        <v>94</v>
      </c>
      <c r="AU56" s="336" t="s">
        <v>94</v>
      </c>
      <c r="AV56" s="333">
        <v>0</v>
      </c>
      <c r="AW56" s="333">
        <v>0</v>
      </c>
      <c r="AX56" s="333">
        <v>0</v>
      </c>
      <c r="AY56" s="333">
        <v>0</v>
      </c>
      <c r="AZ56" s="333">
        <v>0</v>
      </c>
      <c r="BA56" s="333" t="s">
        <v>94</v>
      </c>
      <c r="BB56" s="336" t="s">
        <v>94</v>
      </c>
      <c r="BC56" s="333">
        <v>0</v>
      </c>
      <c r="BD56" s="333">
        <v>0</v>
      </c>
      <c r="BE56" s="333">
        <v>0</v>
      </c>
      <c r="BF56" s="333">
        <v>0</v>
      </c>
      <c r="BG56" s="333">
        <v>0</v>
      </c>
      <c r="BH56" s="333" t="s">
        <v>94</v>
      </c>
      <c r="BI56" s="336" t="s">
        <v>94</v>
      </c>
      <c r="BJ56" s="333">
        <v>0</v>
      </c>
      <c r="BK56" s="333">
        <v>0</v>
      </c>
      <c r="BL56" s="333">
        <v>0</v>
      </c>
      <c r="BM56" s="333">
        <v>0</v>
      </c>
      <c r="BN56" s="333">
        <v>0</v>
      </c>
      <c r="BO56" s="333" t="s">
        <v>94</v>
      </c>
      <c r="BP56" s="336" t="s">
        <v>94</v>
      </c>
      <c r="BQ56" s="333">
        <v>0</v>
      </c>
      <c r="BR56" s="333">
        <v>0</v>
      </c>
      <c r="BS56" s="333">
        <v>0</v>
      </c>
      <c r="BT56" s="333">
        <v>0</v>
      </c>
      <c r="BU56" s="333">
        <v>0</v>
      </c>
      <c r="BV56" s="333" t="s">
        <v>94</v>
      </c>
      <c r="BW56" s="336" t="s">
        <v>94</v>
      </c>
      <c r="BX56" s="333">
        <v>0</v>
      </c>
      <c r="BY56" s="333">
        <v>0</v>
      </c>
      <c r="BZ56" s="333">
        <v>0</v>
      </c>
      <c r="CA56" s="333">
        <v>0</v>
      </c>
      <c r="CB56" s="333">
        <v>0</v>
      </c>
      <c r="CC56" s="333" t="s">
        <v>94</v>
      </c>
      <c r="CD56" s="336" t="s">
        <v>94</v>
      </c>
      <c r="CE56" s="333">
        <v>0</v>
      </c>
      <c r="CF56" s="333">
        <v>0</v>
      </c>
      <c r="CG56" s="333">
        <v>0</v>
      </c>
      <c r="CH56" s="333">
        <v>0</v>
      </c>
      <c r="CI56" s="333">
        <v>0</v>
      </c>
      <c r="CJ56" s="333" t="s">
        <v>94</v>
      </c>
      <c r="CK56" s="336" t="s">
        <v>94</v>
      </c>
      <c r="CL56" s="333">
        <v>0</v>
      </c>
      <c r="CM56" s="327">
        <v>0</v>
      </c>
      <c r="CN56" s="333">
        <v>0</v>
      </c>
      <c r="CO56" s="333">
        <v>0</v>
      </c>
      <c r="CP56" s="333">
        <v>0</v>
      </c>
      <c r="CQ56" s="333" t="s">
        <v>94</v>
      </c>
      <c r="CR56" s="336" t="s">
        <v>94</v>
      </c>
      <c r="CS56" s="333">
        <v>0</v>
      </c>
      <c r="CT56" s="327">
        <v>0</v>
      </c>
      <c r="CU56" s="333">
        <v>0</v>
      </c>
      <c r="CV56" s="333">
        <v>0</v>
      </c>
      <c r="CW56" s="333">
        <v>0</v>
      </c>
      <c r="CX56" s="333" t="s">
        <v>94</v>
      </c>
      <c r="CY56" s="336" t="s">
        <v>94</v>
      </c>
      <c r="CZ56" s="329" t="s">
        <v>316</v>
      </c>
    </row>
    <row r="57" spans="1:104" ht="47.25">
      <c r="A57" s="314" t="s">
        <v>118</v>
      </c>
      <c r="B57" s="315" t="s">
        <v>319</v>
      </c>
      <c r="C57" s="332" t="s">
        <v>93</v>
      </c>
      <c r="D57" s="333">
        <v>0</v>
      </c>
      <c r="E57" s="333">
        <v>0</v>
      </c>
      <c r="F57" s="333">
        <v>0</v>
      </c>
      <c r="G57" s="333">
        <v>0</v>
      </c>
      <c r="H57" s="333">
        <v>0</v>
      </c>
      <c r="I57" s="333">
        <v>0</v>
      </c>
      <c r="J57" s="333">
        <v>0</v>
      </c>
      <c r="K57" s="334" t="s">
        <v>94</v>
      </c>
      <c r="L57" s="335" t="s">
        <v>94</v>
      </c>
      <c r="M57" s="333">
        <v>0</v>
      </c>
      <c r="N57" s="333">
        <v>0</v>
      </c>
      <c r="O57" s="333">
        <v>0</v>
      </c>
      <c r="P57" s="333">
        <v>0</v>
      </c>
      <c r="Q57" s="333">
        <v>0</v>
      </c>
      <c r="R57" s="334" t="s">
        <v>94</v>
      </c>
      <c r="S57" s="335" t="s">
        <v>94</v>
      </c>
      <c r="T57" s="333">
        <v>0</v>
      </c>
      <c r="U57" s="333">
        <v>0</v>
      </c>
      <c r="V57" s="333">
        <v>0</v>
      </c>
      <c r="W57" s="333">
        <v>0</v>
      </c>
      <c r="X57" s="333">
        <v>0</v>
      </c>
      <c r="Y57" s="333" t="s">
        <v>94</v>
      </c>
      <c r="Z57" s="336" t="s">
        <v>94</v>
      </c>
      <c r="AA57" s="333">
        <v>0</v>
      </c>
      <c r="AB57" s="333">
        <v>0</v>
      </c>
      <c r="AC57" s="333">
        <v>0</v>
      </c>
      <c r="AD57" s="333">
        <v>0</v>
      </c>
      <c r="AE57" s="333">
        <v>0</v>
      </c>
      <c r="AF57" s="333" t="s">
        <v>94</v>
      </c>
      <c r="AG57" s="336" t="s">
        <v>94</v>
      </c>
      <c r="AH57" s="333">
        <v>0</v>
      </c>
      <c r="AI57" s="333">
        <v>0</v>
      </c>
      <c r="AJ57" s="333">
        <v>0</v>
      </c>
      <c r="AK57" s="333">
        <v>0</v>
      </c>
      <c r="AL57" s="333">
        <v>0</v>
      </c>
      <c r="AM57" s="333" t="s">
        <v>94</v>
      </c>
      <c r="AN57" s="336" t="s">
        <v>94</v>
      </c>
      <c r="AO57" s="333">
        <v>0</v>
      </c>
      <c r="AP57" s="333">
        <v>0</v>
      </c>
      <c r="AQ57" s="333">
        <v>0</v>
      </c>
      <c r="AR57" s="333">
        <v>0</v>
      </c>
      <c r="AS57" s="333">
        <v>0</v>
      </c>
      <c r="AT57" s="333" t="s">
        <v>94</v>
      </c>
      <c r="AU57" s="336" t="s">
        <v>94</v>
      </c>
      <c r="AV57" s="333">
        <v>0</v>
      </c>
      <c r="AW57" s="333">
        <v>2.239</v>
      </c>
      <c r="AX57" s="333">
        <v>0</v>
      </c>
      <c r="AY57" s="333">
        <v>0</v>
      </c>
      <c r="AZ57" s="333">
        <v>2.36</v>
      </c>
      <c r="BA57" s="333" t="s">
        <v>94</v>
      </c>
      <c r="BB57" s="336" t="s">
        <v>94</v>
      </c>
      <c r="BC57" s="333">
        <v>0</v>
      </c>
      <c r="BD57" s="333">
        <v>2.38</v>
      </c>
      <c r="BE57" s="333">
        <v>0</v>
      </c>
      <c r="BF57" s="333">
        <v>0</v>
      </c>
      <c r="BG57" s="333">
        <v>2.36</v>
      </c>
      <c r="BH57" s="333" t="s">
        <v>94</v>
      </c>
      <c r="BI57" s="336" t="s">
        <v>94</v>
      </c>
      <c r="BJ57" s="333">
        <v>0</v>
      </c>
      <c r="BK57" s="333">
        <v>0</v>
      </c>
      <c r="BL57" s="333">
        <v>0</v>
      </c>
      <c r="BM57" s="333">
        <v>0</v>
      </c>
      <c r="BN57" s="333">
        <v>0</v>
      </c>
      <c r="BO57" s="333" t="s">
        <v>94</v>
      </c>
      <c r="BP57" s="336" t="s">
        <v>94</v>
      </c>
      <c r="BQ57" s="333">
        <v>0</v>
      </c>
      <c r="BR57" s="333">
        <v>0</v>
      </c>
      <c r="BS57" s="333">
        <v>0</v>
      </c>
      <c r="BT57" s="333">
        <v>0</v>
      </c>
      <c r="BU57" s="333">
        <v>0</v>
      </c>
      <c r="BV57" s="333" t="s">
        <v>94</v>
      </c>
      <c r="BW57" s="336" t="s">
        <v>94</v>
      </c>
      <c r="BX57" s="333">
        <v>0</v>
      </c>
      <c r="BY57" s="333">
        <v>0</v>
      </c>
      <c r="BZ57" s="333">
        <v>0</v>
      </c>
      <c r="CA57" s="333">
        <v>0</v>
      </c>
      <c r="CB57" s="333">
        <v>0</v>
      </c>
      <c r="CC57" s="333" t="s">
        <v>94</v>
      </c>
      <c r="CD57" s="336" t="s">
        <v>94</v>
      </c>
      <c r="CE57" s="333">
        <v>0</v>
      </c>
      <c r="CF57" s="333">
        <v>0</v>
      </c>
      <c r="CG57" s="333">
        <v>0</v>
      </c>
      <c r="CH57" s="333">
        <v>0</v>
      </c>
      <c r="CI57" s="333">
        <v>0</v>
      </c>
      <c r="CJ57" s="333" t="s">
        <v>94</v>
      </c>
      <c r="CK57" s="336" t="s">
        <v>94</v>
      </c>
      <c r="CL57" s="333">
        <v>0</v>
      </c>
      <c r="CM57" s="327">
        <v>0</v>
      </c>
      <c r="CN57" s="333">
        <v>0</v>
      </c>
      <c r="CO57" s="333">
        <v>0</v>
      </c>
      <c r="CP57" s="333">
        <v>0</v>
      </c>
      <c r="CQ57" s="333" t="s">
        <v>94</v>
      </c>
      <c r="CR57" s="336" t="s">
        <v>94</v>
      </c>
      <c r="CS57" s="333">
        <v>0</v>
      </c>
      <c r="CT57" s="327">
        <v>0</v>
      </c>
      <c r="CU57" s="333">
        <v>0</v>
      </c>
      <c r="CV57" s="333">
        <v>0</v>
      </c>
      <c r="CW57" s="333">
        <v>0</v>
      </c>
      <c r="CX57" s="333" t="s">
        <v>94</v>
      </c>
      <c r="CY57" s="336" t="s">
        <v>94</v>
      </c>
      <c r="CZ57" s="329" t="s">
        <v>316</v>
      </c>
    </row>
    <row r="58" spans="1:104" ht="31.5">
      <c r="A58" s="314" t="s">
        <v>318</v>
      </c>
      <c r="B58" s="315" t="s">
        <v>477</v>
      </c>
      <c r="C58" s="332" t="s">
        <v>93</v>
      </c>
      <c r="D58" s="333">
        <v>0</v>
      </c>
      <c r="E58" s="333">
        <v>0</v>
      </c>
      <c r="F58" s="333">
        <v>0</v>
      </c>
      <c r="G58" s="333">
        <v>0</v>
      </c>
      <c r="H58" s="333">
        <v>0</v>
      </c>
      <c r="I58" s="333">
        <v>0</v>
      </c>
      <c r="J58" s="333">
        <v>0</v>
      </c>
      <c r="K58" s="334" t="s">
        <v>94</v>
      </c>
      <c r="L58" s="335" t="s">
        <v>94</v>
      </c>
      <c r="M58" s="333">
        <v>0</v>
      </c>
      <c r="N58" s="333">
        <v>0</v>
      </c>
      <c r="O58" s="333">
        <v>0</v>
      </c>
      <c r="P58" s="333">
        <v>0</v>
      </c>
      <c r="Q58" s="333">
        <v>0</v>
      </c>
      <c r="R58" s="334" t="s">
        <v>94</v>
      </c>
      <c r="S58" s="335" t="s">
        <v>94</v>
      </c>
      <c r="T58" s="333">
        <v>0</v>
      </c>
      <c r="U58" s="333">
        <v>0</v>
      </c>
      <c r="V58" s="333">
        <v>0</v>
      </c>
      <c r="W58" s="333">
        <v>0</v>
      </c>
      <c r="X58" s="333">
        <v>0</v>
      </c>
      <c r="Y58" s="333" t="s">
        <v>94</v>
      </c>
      <c r="Z58" s="336" t="s">
        <v>94</v>
      </c>
      <c r="AA58" s="333">
        <v>0</v>
      </c>
      <c r="AB58" s="333">
        <v>0</v>
      </c>
      <c r="AC58" s="333">
        <v>0</v>
      </c>
      <c r="AD58" s="333">
        <v>0</v>
      </c>
      <c r="AE58" s="333">
        <v>0</v>
      </c>
      <c r="AF58" s="333" t="s">
        <v>94</v>
      </c>
      <c r="AG58" s="336" t="s">
        <v>94</v>
      </c>
      <c r="AH58" s="333">
        <v>0</v>
      </c>
      <c r="AI58" s="333">
        <v>0</v>
      </c>
      <c r="AJ58" s="333">
        <v>0</v>
      </c>
      <c r="AK58" s="333">
        <v>0</v>
      </c>
      <c r="AL58" s="333">
        <v>0</v>
      </c>
      <c r="AM58" s="333" t="s">
        <v>94</v>
      </c>
      <c r="AN58" s="336" t="s">
        <v>94</v>
      </c>
      <c r="AO58" s="333">
        <v>0</v>
      </c>
      <c r="AP58" s="333">
        <v>0</v>
      </c>
      <c r="AQ58" s="333">
        <v>0</v>
      </c>
      <c r="AR58" s="333">
        <v>0</v>
      </c>
      <c r="AS58" s="333">
        <v>0</v>
      </c>
      <c r="AT58" s="333" t="s">
        <v>94</v>
      </c>
      <c r="AU58" s="336" t="s">
        <v>94</v>
      </c>
      <c r="AV58" s="333">
        <v>0</v>
      </c>
      <c r="AW58" s="333">
        <v>0.905</v>
      </c>
      <c r="AX58" s="333">
        <v>0.8</v>
      </c>
      <c r="AY58" s="333">
        <v>0</v>
      </c>
      <c r="AZ58" s="333">
        <v>0</v>
      </c>
      <c r="BA58" s="333" t="s">
        <v>94</v>
      </c>
      <c r="BB58" s="336" t="s">
        <v>94</v>
      </c>
      <c r="BC58" s="333">
        <v>0</v>
      </c>
      <c r="BD58" s="333">
        <v>1.175</v>
      </c>
      <c r="BE58" s="333">
        <v>0.8</v>
      </c>
      <c r="BF58" s="333">
        <v>0</v>
      </c>
      <c r="BG58" s="333">
        <v>0</v>
      </c>
      <c r="BH58" s="333" t="s">
        <v>94</v>
      </c>
      <c r="BI58" s="336" t="s">
        <v>94</v>
      </c>
      <c r="BJ58" s="333">
        <v>0</v>
      </c>
      <c r="BK58" s="333">
        <v>0</v>
      </c>
      <c r="BL58" s="333">
        <v>0</v>
      </c>
      <c r="BM58" s="333">
        <v>0</v>
      </c>
      <c r="BN58" s="333">
        <v>0</v>
      </c>
      <c r="BO58" s="333" t="s">
        <v>94</v>
      </c>
      <c r="BP58" s="336" t="s">
        <v>94</v>
      </c>
      <c r="BQ58" s="333">
        <v>0</v>
      </c>
      <c r="BR58" s="333">
        <v>0</v>
      </c>
      <c r="BS58" s="333">
        <v>0</v>
      </c>
      <c r="BT58" s="333">
        <v>0</v>
      </c>
      <c r="BU58" s="333">
        <v>0</v>
      </c>
      <c r="BV58" s="333" t="s">
        <v>94</v>
      </c>
      <c r="BW58" s="336" t="s">
        <v>94</v>
      </c>
      <c r="BX58" s="333">
        <v>0</v>
      </c>
      <c r="BY58" s="333">
        <v>0</v>
      </c>
      <c r="BZ58" s="333">
        <v>0</v>
      </c>
      <c r="CA58" s="333">
        <v>0</v>
      </c>
      <c r="CB58" s="333">
        <v>0</v>
      </c>
      <c r="CC58" s="333" t="s">
        <v>94</v>
      </c>
      <c r="CD58" s="336" t="s">
        <v>94</v>
      </c>
      <c r="CE58" s="333">
        <v>0</v>
      </c>
      <c r="CF58" s="333">
        <v>0</v>
      </c>
      <c r="CG58" s="333">
        <v>0</v>
      </c>
      <c r="CH58" s="333">
        <v>0</v>
      </c>
      <c r="CI58" s="333">
        <v>0</v>
      </c>
      <c r="CJ58" s="333" t="s">
        <v>94</v>
      </c>
      <c r="CK58" s="336" t="s">
        <v>94</v>
      </c>
      <c r="CL58" s="333">
        <v>0</v>
      </c>
      <c r="CM58" s="327">
        <v>0</v>
      </c>
      <c r="CN58" s="333">
        <v>0</v>
      </c>
      <c r="CO58" s="333">
        <v>0</v>
      </c>
      <c r="CP58" s="333">
        <v>0</v>
      </c>
      <c r="CQ58" s="333" t="s">
        <v>94</v>
      </c>
      <c r="CR58" s="336" t="s">
        <v>94</v>
      </c>
      <c r="CS58" s="333">
        <v>0</v>
      </c>
      <c r="CT58" s="327">
        <v>0</v>
      </c>
      <c r="CU58" s="333">
        <v>0</v>
      </c>
      <c r="CV58" s="333">
        <v>0</v>
      </c>
      <c r="CW58" s="333">
        <v>0</v>
      </c>
      <c r="CX58" s="333" t="s">
        <v>94</v>
      </c>
      <c r="CY58" s="336" t="s">
        <v>94</v>
      </c>
      <c r="CZ58" s="329" t="s">
        <v>316</v>
      </c>
    </row>
    <row r="59" spans="1:104" ht="31.5">
      <c r="A59" s="314" t="s">
        <v>320</v>
      </c>
      <c r="B59" s="315" t="s">
        <v>477</v>
      </c>
      <c r="C59" s="332" t="s">
        <v>93</v>
      </c>
      <c r="D59" s="333">
        <v>0</v>
      </c>
      <c r="E59" s="333">
        <v>0</v>
      </c>
      <c r="F59" s="333">
        <v>0</v>
      </c>
      <c r="G59" s="333">
        <v>0</v>
      </c>
      <c r="H59" s="333">
        <v>0</v>
      </c>
      <c r="I59" s="333">
        <v>0</v>
      </c>
      <c r="J59" s="333">
        <v>0</v>
      </c>
      <c r="K59" s="334" t="s">
        <v>94</v>
      </c>
      <c r="L59" s="335" t="s">
        <v>94</v>
      </c>
      <c r="M59" s="333">
        <v>0</v>
      </c>
      <c r="N59" s="333">
        <v>0</v>
      </c>
      <c r="O59" s="333">
        <v>0</v>
      </c>
      <c r="P59" s="333">
        <v>0</v>
      </c>
      <c r="Q59" s="333">
        <v>0</v>
      </c>
      <c r="R59" s="334" t="s">
        <v>94</v>
      </c>
      <c r="S59" s="335" t="s">
        <v>94</v>
      </c>
      <c r="T59" s="333">
        <v>0</v>
      </c>
      <c r="U59" s="333">
        <v>0</v>
      </c>
      <c r="V59" s="333">
        <v>0</v>
      </c>
      <c r="W59" s="333">
        <v>0</v>
      </c>
      <c r="X59" s="333">
        <v>0</v>
      </c>
      <c r="Y59" s="333" t="s">
        <v>94</v>
      </c>
      <c r="Z59" s="336" t="s">
        <v>94</v>
      </c>
      <c r="AA59" s="333">
        <v>0</v>
      </c>
      <c r="AB59" s="333">
        <v>0</v>
      </c>
      <c r="AC59" s="333">
        <v>0</v>
      </c>
      <c r="AD59" s="333">
        <v>0</v>
      </c>
      <c r="AE59" s="333">
        <v>0</v>
      </c>
      <c r="AF59" s="333" t="s">
        <v>94</v>
      </c>
      <c r="AG59" s="336" t="s">
        <v>94</v>
      </c>
      <c r="AH59" s="333">
        <v>0</v>
      </c>
      <c r="AI59" s="333">
        <v>0</v>
      </c>
      <c r="AJ59" s="333">
        <v>0</v>
      </c>
      <c r="AK59" s="333">
        <v>0</v>
      </c>
      <c r="AL59" s="333">
        <v>0</v>
      </c>
      <c r="AM59" s="333" t="s">
        <v>94</v>
      </c>
      <c r="AN59" s="336" t="s">
        <v>94</v>
      </c>
      <c r="AO59" s="333">
        <v>0</v>
      </c>
      <c r="AP59" s="333">
        <v>0</v>
      </c>
      <c r="AQ59" s="333">
        <v>0</v>
      </c>
      <c r="AR59" s="333">
        <v>0</v>
      </c>
      <c r="AS59" s="333">
        <v>0</v>
      </c>
      <c r="AT59" s="333" t="s">
        <v>94</v>
      </c>
      <c r="AU59" s="336" t="s">
        <v>94</v>
      </c>
      <c r="AV59" s="333">
        <v>0</v>
      </c>
      <c r="AW59" s="333">
        <v>0</v>
      </c>
      <c r="AX59" s="333">
        <v>0</v>
      </c>
      <c r="AY59" s="333">
        <v>0</v>
      </c>
      <c r="AZ59" s="333">
        <v>0</v>
      </c>
      <c r="BA59" s="333" t="s">
        <v>94</v>
      </c>
      <c r="BB59" s="336" t="s">
        <v>94</v>
      </c>
      <c r="BC59" s="333">
        <v>0</v>
      </c>
      <c r="BD59" s="333">
        <v>0</v>
      </c>
      <c r="BE59" s="333">
        <v>0</v>
      </c>
      <c r="BF59" s="333">
        <v>0</v>
      </c>
      <c r="BG59" s="333">
        <v>0</v>
      </c>
      <c r="BH59" s="333" t="s">
        <v>94</v>
      </c>
      <c r="BI59" s="336" t="s">
        <v>94</v>
      </c>
      <c r="BJ59" s="333">
        <v>0</v>
      </c>
      <c r="BK59" s="333">
        <v>0.905</v>
      </c>
      <c r="BL59" s="333">
        <v>0.8</v>
      </c>
      <c r="BM59" s="333">
        <v>0</v>
      </c>
      <c r="BN59" s="333">
        <v>0</v>
      </c>
      <c r="BO59" s="333" t="s">
        <v>94</v>
      </c>
      <c r="BP59" s="336" t="s">
        <v>94</v>
      </c>
      <c r="BQ59" s="333">
        <v>0</v>
      </c>
      <c r="BR59" s="333">
        <v>1.175</v>
      </c>
      <c r="BS59" s="333">
        <v>0.8</v>
      </c>
      <c r="BT59" s="333">
        <v>0</v>
      </c>
      <c r="BU59" s="333">
        <v>0</v>
      </c>
      <c r="BV59" s="333" t="s">
        <v>94</v>
      </c>
      <c r="BW59" s="336" t="s">
        <v>94</v>
      </c>
      <c r="BX59" s="333">
        <v>0</v>
      </c>
      <c r="BY59" s="333">
        <v>0</v>
      </c>
      <c r="BZ59" s="333">
        <v>0</v>
      </c>
      <c r="CA59" s="333">
        <v>0</v>
      </c>
      <c r="CB59" s="333">
        <v>0</v>
      </c>
      <c r="CC59" s="333" t="s">
        <v>94</v>
      </c>
      <c r="CD59" s="336" t="s">
        <v>94</v>
      </c>
      <c r="CE59" s="333">
        <v>0</v>
      </c>
      <c r="CF59" s="333">
        <v>0</v>
      </c>
      <c r="CG59" s="333">
        <v>0</v>
      </c>
      <c r="CH59" s="333">
        <v>0</v>
      </c>
      <c r="CI59" s="333">
        <v>0</v>
      </c>
      <c r="CJ59" s="333" t="s">
        <v>94</v>
      </c>
      <c r="CK59" s="336" t="s">
        <v>94</v>
      </c>
      <c r="CL59" s="333">
        <v>0</v>
      </c>
      <c r="CM59" s="327">
        <v>0</v>
      </c>
      <c r="CN59" s="333">
        <v>0</v>
      </c>
      <c r="CO59" s="333">
        <v>0</v>
      </c>
      <c r="CP59" s="333">
        <v>0</v>
      </c>
      <c r="CQ59" s="333" t="s">
        <v>94</v>
      </c>
      <c r="CR59" s="336" t="s">
        <v>94</v>
      </c>
      <c r="CS59" s="333">
        <v>0</v>
      </c>
      <c r="CT59" s="327">
        <v>0</v>
      </c>
      <c r="CU59" s="333">
        <v>0</v>
      </c>
      <c r="CV59" s="333">
        <v>0</v>
      </c>
      <c r="CW59" s="333">
        <v>0</v>
      </c>
      <c r="CX59" s="333" t="s">
        <v>94</v>
      </c>
      <c r="CY59" s="336" t="s">
        <v>94</v>
      </c>
      <c r="CZ59" s="329" t="s">
        <v>316</v>
      </c>
    </row>
    <row r="60" spans="1:104" ht="31.5">
      <c r="A60" s="317" t="s">
        <v>120</v>
      </c>
      <c r="B60" s="318" t="s">
        <v>121</v>
      </c>
      <c r="C60" s="332" t="s">
        <v>93</v>
      </c>
      <c r="D60" s="333">
        <v>0</v>
      </c>
      <c r="E60" s="333">
        <v>0</v>
      </c>
      <c r="F60" s="333">
        <v>0</v>
      </c>
      <c r="G60" s="333">
        <v>0</v>
      </c>
      <c r="H60" s="333">
        <v>0</v>
      </c>
      <c r="I60" s="333">
        <v>0</v>
      </c>
      <c r="J60" s="333">
        <v>0</v>
      </c>
      <c r="K60" s="334" t="s">
        <v>94</v>
      </c>
      <c r="L60" s="335" t="s">
        <v>94</v>
      </c>
      <c r="M60" s="333">
        <v>0</v>
      </c>
      <c r="N60" s="333">
        <v>0</v>
      </c>
      <c r="O60" s="333">
        <v>0</v>
      </c>
      <c r="P60" s="333">
        <v>0</v>
      </c>
      <c r="Q60" s="333">
        <v>0</v>
      </c>
      <c r="R60" s="334" t="s">
        <v>94</v>
      </c>
      <c r="S60" s="335" t="s">
        <v>94</v>
      </c>
      <c r="T60" s="333">
        <v>0</v>
      </c>
      <c r="U60" s="333">
        <v>0</v>
      </c>
      <c r="V60" s="333">
        <v>0</v>
      </c>
      <c r="W60" s="333">
        <v>0</v>
      </c>
      <c r="X60" s="333">
        <v>0</v>
      </c>
      <c r="Y60" s="333" t="s">
        <v>94</v>
      </c>
      <c r="Z60" s="336" t="s">
        <v>94</v>
      </c>
      <c r="AA60" s="333">
        <v>0</v>
      </c>
      <c r="AB60" s="333">
        <v>0</v>
      </c>
      <c r="AC60" s="333">
        <v>0</v>
      </c>
      <c r="AD60" s="333">
        <v>0</v>
      </c>
      <c r="AE60" s="333">
        <v>0</v>
      </c>
      <c r="AF60" s="333" t="s">
        <v>94</v>
      </c>
      <c r="AG60" s="336" t="s">
        <v>94</v>
      </c>
      <c r="AH60" s="333">
        <v>0</v>
      </c>
      <c r="AI60" s="333">
        <v>0</v>
      </c>
      <c r="AJ60" s="333">
        <v>0</v>
      </c>
      <c r="AK60" s="333">
        <v>0</v>
      </c>
      <c r="AL60" s="333">
        <v>0</v>
      </c>
      <c r="AM60" s="333" t="s">
        <v>94</v>
      </c>
      <c r="AN60" s="336" t="s">
        <v>94</v>
      </c>
      <c r="AO60" s="333">
        <v>0</v>
      </c>
      <c r="AP60" s="333">
        <v>0</v>
      </c>
      <c r="AQ60" s="333">
        <v>0</v>
      </c>
      <c r="AR60" s="333">
        <v>0</v>
      </c>
      <c r="AS60" s="333">
        <v>0</v>
      </c>
      <c r="AT60" s="333" t="s">
        <v>94</v>
      </c>
      <c r="AU60" s="336" t="s">
        <v>94</v>
      </c>
      <c r="AV60" s="333">
        <v>0</v>
      </c>
      <c r="AW60" s="333">
        <v>0</v>
      </c>
      <c r="AX60" s="333">
        <v>0</v>
      </c>
      <c r="AY60" s="333">
        <v>0</v>
      </c>
      <c r="AZ60" s="333">
        <v>0</v>
      </c>
      <c r="BA60" s="333" t="s">
        <v>94</v>
      </c>
      <c r="BB60" s="336" t="s">
        <v>94</v>
      </c>
      <c r="BC60" s="333">
        <v>0</v>
      </c>
      <c r="BD60" s="333">
        <v>0</v>
      </c>
      <c r="BE60" s="333">
        <v>0</v>
      </c>
      <c r="BF60" s="333">
        <v>0</v>
      </c>
      <c r="BG60" s="333">
        <v>0</v>
      </c>
      <c r="BH60" s="333" t="s">
        <v>94</v>
      </c>
      <c r="BI60" s="336" t="s">
        <v>94</v>
      </c>
      <c r="BJ60" s="333">
        <v>0</v>
      </c>
      <c r="BK60" s="333">
        <v>0</v>
      </c>
      <c r="BL60" s="333">
        <v>0</v>
      </c>
      <c r="BM60" s="333">
        <v>0</v>
      </c>
      <c r="BN60" s="333">
        <v>0</v>
      </c>
      <c r="BO60" s="333" t="s">
        <v>94</v>
      </c>
      <c r="BP60" s="336" t="s">
        <v>94</v>
      </c>
      <c r="BQ60" s="333">
        <v>0</v>
      </c>
      <c r="BR60" s="333">
        <v>0</v>
      </c>
      <c r="BS60" s="333">
        <v>0</v>
      </c>
      <c r="BT60" s="333">
        <v>0</v>
      </c>
      <c r="BU60" s="333">
        <v>0</v>
      </c>
      <c r="BV60" s="333" t="s">
        <v>94</v>
      </c>
      <c r="BW60" s="336" t="s">
        <v>94</v>
      </c>
      <c r="BX60" s="333">
        <v>0</v>
      </c>
      <c r="BY60" s="333">
        <v>0</v>
      </c>
      <c r="BZ60" s="333">
        <v>0</v>
      </c>
      <c r="CA60" s="333">
        <v>0</v>
      </c>
      <c r="CB60" s="333">
        <v>0</v>
      </c>
      <c r="CC60" s="333" t="s">
        <v>94</v>
      </c>
      <c r="CD60" s="336" t="s">
        <v>94</v>
      </c>
      <c r="CE60" s="333">
        <v>0</v>
      </c>
      <c r="CF60" s="333">
        <v>0</v>
      </c>
      <c r="CG60" s="333">
        <v>0</v>
      </c>
      <c r="CH60" s="333">
        <v>0</v>
      </c>
      <c r="CI60" s="333">
        <v>0</v>
      </c>
      <c r="CJ60" s="333" t="s">
        <v>94</v>
      </c>
      <c r="CK60" s="336" t="s">
        <v>94</v>
      </c>
      <c r="CL60" s="333">
        <v>0</v>
      </c>
      <c r="CM60" s="327">
        <v>0</v>
      </c>
      <c r="CN60" s="333">
        <v>0</v>
      </c>
      <c r="CO60" s="333">
        <v>0</v>
      </c>
      <c r="CP60" s="333">
        <v>0</v>
      </c>
      <c r="CQ60" s="333" t="s">
        <v>94</v>
      </c>
      <c r="CR60" s="336" t="s">
        <v>94</v>
      </c>
      <c r="CS60" s="333">
        <v>0</v>
      </c>
      <c r="CT60" s="327">
        <v>0</v>
      </c>
      <c r="CU60" s="333">
        <v>0</v>
      </c>
      <c r="CV60" s="333">
        <v>0</v>
      </c>
      <c r="CW60" s="333">
        <v>0</v>
      </c>
      <c r="CX60" s="333" t="s">
        <v>94</v>
      </c>
      <c r="CY60" s="336" t="s">
        <v>94</v>
      </c>
      <c r="CZ60" s="337" t="s">
        <v>94</v>
      </c>
    </row>
    <row r="61" spans="1:104" ht="31.5">
      <c r="A61" s="319" t="s">
        <v>122</v>
      </c>
      <c r="B61" s="320" t="s">
        <v>123</v>
      </c>
      <c r="C61" s="332" t="s">
        <v>93</v>
      </c>
      <c r="D61" s="333">
        <v>0</v>
      </c>
      <c r="E61" s="333">
        <v>0</v>
      </c>
      <c r="F61" s="333">
        <v>0</v>
      </c>
      <c r="G61" s="333">
        <v>0</v>
      </c>
      <c r="H61" s="333">
        <v>0</v>
      </c>
      <c r="I61" s="333">
        <v>0</v>
      </c>
      <c r="J61" s="333">
        <v>0</v>
      </c>
      <c r="K61" s="334" t="s">
        <v>94</v>
      </c>
      <c r="L61" s="335" t="s">
        <v>94</v>
      </c>
      <c r="M61" s="333">
        <v>0</v>
      </c>
      <c r="N61" s="333">
        <v>0</v>
      </c>
      <c r="O61" s="333">
        <v>0</v>
      </c>
      <c r="P61" s="333">
        <v>0</v>
      </c>
      <c r="Q61" s="333">
        <v>0</v>
      </c>
      <c r="R61" s="334" t="s">
        <v>94</v>
      </c>
      <c r="S61" s="335" t="s">
        <v>94</v>
      </c>
      <c r="T61" s="333">
        <v>0</v>
      </c>
      <c r="U61" s="333">
        <v>2.538</v>
      </c>
      <c r="V61" s="333">
        <v>0</v>
      </c>
      <c r="W61" s="333">
        <v>0</v>
      </c>
      <c r="X61" s="333">
        <v>0</v>
      </c>
      <c r="Y61" s="333" t="s">
        <v>94</v>
      </c>
      <c r="Z61" s="336" t="s">
        <v>475</v>
      </c>
      <c r="AA61" s="333">
        <v>0</v>
      </c>
      <c r="AB61" s="333">
        <v>2.538</v>
      </c>
      <c r="AC61" s="333">
        <v>0</v>
      </c>
      <c r="AD61" s="333">
        <v>0</v>
      </c>
      <c r="AE61" s="333">
        <v>0</v>
      </c>
      <c r="AF61" s="333" t="s">
        <v>94</v>
      </c>
      <c r="AG61" s="336" t="s">
        <v>475</v>
      </c>
      <c r="AH61" s="333">
        <v>0</v>
      </c>
      <c r="AI61" s="333">
        <v>0</v>
      </c>
      <c r="AJ61" s="333">
        <v>0</v>
      </c>
      <c r="AK61" s="333">
        <v>0</v>
      </c>
      <c r="AL61" s="333">
        <v>0</v>
      </c>
      <c r="AM61" s="333" t="s">
        <v>94</v>
      </c>
      <c r="AN61" s="336" t="s">
        <v>94</v>
      </c>
      <c r="AO61" s="333">
        <v>0</v>
      </c>
      <c r="AP61" s="333">
        <v>0</v>
      </c>
      <c r="AQ61" s="333">
        <v>0</v>
      </c>
      <c r="AR61" s="333">
        <v>0</v>
      </c>
      <c r="AS61" s="333">
        <v>0</v>
      </c>
      <c r="AT61" s="333" t="s">
        <v>94</v>
      </c>
      <c r="AU61" s="336" t="s">
        <v>94</v>
      </c>
      <c r="AV61" s="333">
        <v>0</v>
      </c>
      <c r="AW61" s="333">
        <v>0</v>
      </c>
      <c r="AX61" s="333">
        <v>0</v>
      </c>
      <c r="AY61" s="333">
        <v>0</v>
      </c>
      <c r="AZ61" s="333">
        <v>0</v>
      </c>
      <c r="BA61" s="333" t="s">
        <v>94</v>
      </c>
      <c r="BB61" s="336" t="s">
        <v>94</v>
      </c>
      <c r="BC61" s="333">
        <v>0</v>
      </c>
      <c r="BD61" s="333">
        <v>0</v>
      </c>
      <c r="BE61" s="333">
        <v>0</v>
      </c>
      <c r="BF61" s="333">
        <v>0</v>
      </c>
      <c r="BG61" s="333">
        <v>0</v>
      </c>
      <c r="BH61" s="333" t="s">
        <v>94</v>
      </c>
      <c r="BI61" s="336" t="s">
        <v>94</v>
      </c>
      <c r="BJ61" s="333">
        <v>0</v>
      </c>
      <c r="BK61" s="333">
        <v>0</v>
      </c>
      <c r="BL61" s="333">
        <v>0</v>
      </c>
      <c r="BM61" s="333">
        <v>0</v>
      </c>
      <c r="BN61" s="333">
        <v>0</v>
      </c>
      <c r="BO61" s="333" t="s">
        <v>94</v>
      </c>
      <c r="BP61" s="336" t="s">
        <v>94</v>
      </c>
      <c r="BQ61" s="333">
        <v>0</v>
      </c>
      <c r="BR61" s="333">
        <v>0</v>
      </c>
      <c r="BS61" s="333">
        <v>0</v>
      </c>
      <c r="BT61" s="333">
        <v>0</v>
      </c>
      <c r="BU61" s="333">
        <v>0</v>
      </c>
      <c r="BV61" s="333" t="s">
        <v>94</v>
      </c>
      <c r="BW61" s="336" t="s">
        <v>94</v>
      </c>
      <c r="BX61" s="333">
        <v>0</v>
      </c>
      <c r="BY61" s="333">
        <v>0</v>
      </c>
      <c r="BZ61" s="333">
        <v>0</v>
      </c>
      <c r="CA61" s="333">
        <v>0</v>
      </c>
      <c r="CB61" s="333">
        <v>0</v>
      </c>
      <c r="CC61" s="333" t="s">
        <v>94</v>
      </c>
      <c r="CD61" s="336" t="s">
        <v>94</v>
      </c>
      <c r="CE61" s="333">
        <v>0</v>
      </c>
      <c r="CF61" s="333">
        <v>0</v>
      </c>
      <c r="CG61" s="333">
        <v>0</v>
      </c>
      <c r="CH61" s="333">
        <v>0</v>
      </c>
      <c r="CI61" s="333">
        <v>0</v>
      </c>
      <c r="CJ61" s="333" t="s">
        <v>94</v>
      </c>
      <c r="CK61" s="336" t="s">
        <v>94</v>
      </c>
      <c r="CL61" s="333">
        <v>0</v>
      </c>
      <c r="CM61" s="327">
        <v>0</v>
      </c>
      <c r="CN61" s="333">
        <v>0</v>
      </c>
      <c r="CO61" s="333">
        <v>0</v>
      </c>
      <c r="CP61" s="333">
        <v>0</v>
      </c>
      <c r="CQ61" s="333" t="s">
        <v>94</v>
      </c>
      <c r="CR61" s="336" t="s">
        <v>94</v>
      </c>
      <c r="CS61" s="333">
        <v>0</v>
      </c>
      <c r="CT61" s="327">
        <v>0</v>
      </c>
      <c r="CU61" s="333">
        <v>0</v>
      </c>
      <c r="CV61" s="333">
        <v>0</v>
      </c>
      <c r="CW61" s="333">
        <v>0</v>
      </c>
      <c r="CX61" s="333" t="s">
        <v>94</v>
      </c>
      <c r="CY61" s="336" t="s">
        <v>94</v>
      </c>
      <c r="CZ61" s="337" t="s">
        <v>94</v>
      </c>
    </row>
    <row r="62" spans="20:104" ht="15.75">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0"/>
      <c r="AY62" s="140"/>
      <c r="AZ62" s="140"/>
      <c r="BA62" s="140"/>
      <c r="BB62" s="140"/>
      <c r="BC62" s="140"/>
      <c r="BD62" s="140"/>
      <c r="BE62" s="140"/>
      <c r="BF62" s="140"/>
      <c r="BG62" s="140"/>
      <c r="BH62" s="140"/>
      <c r="BI62" s="140"/>
      <c r="BJ62" s="140"/>
      <c r="BK62" s="140"/>
      <c r="BL62" s="140"/>
      <c r="BM62" s="140"/>
      <c r="BN62" s="140"/>
      <c r="BO62" s="140"/>
      <c r="BP62" s="140"/>
      <c r="BQ62" s="140"/>
      <c r="BR62" s="140"/>
      <c r="BS62" s="140"/>
      <c r="BT62" s="140"/>
      <c r="BU62" s="140"/>
      <c r="BV62" s="140"/>
      <c r="BW62" s="140"/>
      <c r="BX62" s="140"/>
      <c r="BY62" s="140"/>
      <c r="BZ62" s="140"/>
      <c r="CA62" s="140"/>
      <c r="CB62" s="140"/>
      <c r="CC62" s="140"/>
      <c r="CD62" s="140"/>
      <c r="CE62" s="140"/>
      <c r="CF62" s="140"/>
      <c r="CG62" s="140"/>
      <c r="CH62" s="140"/>
      <c r="CI62" s="140"/>
      <c r="CJ62" s="140"/>
      <c r="CK62" s="140"/>
      <c r="CL62" s="140"/>
      <c r="CM62" s="140"/>
      <c r="CN62" s="140"/>
      <c r="CO62" s="140"/>
      <c r="CP62" s="140"/>
      <c r="CQ62" s="140"/>
      <c r="CR62" s="140"/>
      <c r="CS62" s="140"/>
      <c r="CT62" s="140"/>
      <c r="CU62" s="140"/>
      <c r="CV62" s="140"/>
      <c r="CW62" s="140"/>
      <c r="CX62" s="140"/>
      <c r="CY62" s="140"/>
      <c r="CZ62" s="140"/>
    </row>
  </sheetData>
  <sheetProtection selectLockedCells="1" selectUnlockedCells="1"/>
  <autoFilter ref="A19:CZ19"/>
  <mergeCells count="56">
    <mergeCell ref="CM17:CR17"/>
    <mergeCell ref="CT17:CY17"/>
    <mergeCell ref="AW17:BB17"/>
    <mergeCell ref="BD17:BI17"/>
    <mergeCell ref="BK17:BP17"/>
    <mergeCell ref="BR17:BW17"/>
    <mergeCell ref="BY17:CD17"/>
    <mergeCell ref="CF17:CK17"/>
    <mergeCell ref="CL16:CR16"/>
    <mergeCell ref="CS16:CY16"/>
    <mergeCell ref="D17:D18"/>
    <mergeCell ref="E17:E18"/>
    <mergeCell ref="G17:L17"/>
    <mergeCell ref="N17:S17"/>
    <mergeCell ref="U17:Z17"/>
    <mergeCell ref="AB17:AG17"/>
    <mergeCell ref="AI17:AN17"/>
    <mergeCell ref="AP17:AU17"/>
    <mergeCell ref="AV16:BB16"/>
    <mergeCell ref="BC16:BI16"/>
    <mergeCell ref="BJ16:BP16"/>
    <mergeCell ref="BQ16:BW16"/>
    <mergeCell ref="BX16:CD16"/>
    <mergeCell ref="CE16:CK16"/>
    <mergeCell ref="AV15:BI15"/>
    <mergeCell ref="BJ15:BW15"/>
    <mergeCell ref="BX15:CK15"/>
    <mergeCell ref="CL15:CY15"/>
    <mergeCell ref="F16:L16"/>
    <mergeCell ref="M16:S16"/>
    <mergeCell ref="T16:Z16"/>
    <mergeCell ref="AA16:AG16"/>
    <mergeCell ref="AH16:AN16"/>
    <mergeCell ref="AO16:AU16"/>
    <mergeCell ref="A13:CZ13"/>
    <mergeCell ref="A14:A18"/>
    <mergeCell ref="B14:B18"/>
    <mergeCell ref="C14:C18"/>
    <mergeCell ref="D14:E16"/>
    <mergeCell ref="F14:S15"/>
    <mergeCell ref="T14:AG14"/>
    <mergeCell ref="AH14:CZ14"/>
    <mergeCell ref="T15:AG15"/>
    <mergeCell ref="AH15:AU15"/>
    <mergeCell ref="A7:AG7"/>
    <mergeCell ref="A8:AG8"/>
    <mergeCell ref="A9:AG9"/>
    <mergeCell ref="A10:AG10"/>
    <mergeCell ref="A11:AG11"/>
    <mergeCell ref="A12:AG12"/>
    <mergeCell ref="AE1:AG1"/>
    <mergeCell ref="AE2:AG2"/>
    <mergeCell ref="AE3:AG3"/>
    <mergeCell ref="A4:AG4"/>
    <mergeCell ref="A5:AG5"/>
    <mergeCell ref="A6:AG6"/>
  </mergeCells>
  <printOptions/>
  <pageMargins left="0.7083333333333334" right="0.7083333333333334" top="0.7486111111111111" bottom="0.7479166666666667" header="0.31527777777777777" footer="0.5118055555555555"/>
  <pageSetup horizontalDpi="300" verticalDpi="300" orientation="landscape" paperSize="8" scale="24" r:id="rId1"/>
  <headerFooter alignWithMargins="0">
    <oddHeader>&amp;C&amp;"Calibri,Обычный"&amp;11&amp;P</oddHeader>
  </headerFooter>
  <colBreaks count="2" manualBreakCount="2">
    <brk id="33" max="65535" man="1"/>
    <brk id="75" max="65535" man="1"/>
  </colBreaks>
</worksheet>
</file>

<file path=xl/worksheets/sheet9.xml><?xml version="1.0" encoding="utf-8"?>
<worksheet xmlns="http://schemas.openxmlformats.org/spreadsheetml/2006/main" xmlns:r="http://schemas.openxmlformats.org/officeDocument/2006/relationships">
  <sheetPr>
    <tabColor indexed="32"/>
    <pageSetUpPr fitToPage="1"/>
  </sheetPr>
  <dimension ref="A1:AL61"/>
  <sheetViews>
    <sheetView showGridLines="0" view="pageBreakPreview" zoomScale="55" zoomScaleSheetLayoutView="55" zoomScalePageLayoutView="0" workbookViewId="0" topLeftCell="A4">
      <selection activeCell="Z22" sqref="Z22"/>
    </sheetView>
  </sheetViews>
  <sheetFormatPr defaultColWidth="9.140625" defaultRowHeight="12.75"/>
  <cols>
    <col min="1" max="1" width="20.28125" style="112" customWidth="1"/>
    <col min="2" max="2" width="43.28125" style="112" customWidth="1"/>
    <col min="3" max="3" width="31.7109375" style="112" customWidth="1"/>
    <col min="4" max="4" width="21.421875" style="112" customWidth="1"/>
    <col min="5" max="10" width="12.140625" style="112" customWidth="1"/>
    <col min="11" max="11" width="21.421875" style="112" customWidth="1"/>
    <col min="12" max="17" width="12.140625" style="112" customWidth="1"/>
    <col min="18" max="18" width="21.421875" style="112" customWidth="1"/>
    <col min="19" max="24" width="12.140625" style="112" customWidth="1"/>
    <col min="25" max="25" width="21.421875" style="112" customWidth="1"/>
    <col min="26" max="31" width="12.140625" style="112" customWidth="1"/>
    <col min="32" max="32" width="21.421875" style="112" customWidth="1"/>
    <col min="33" max="38" width="12.140625" style="112" customWidth="1"/>
    <col min="39" max="16384" width="9.140625" style="112" customWidth="1"/>
  </cols>
  <sheetData>
    <row r="1" spans="15:38" ht="18.75">
      <c r="O1" s="40"/>
      <c r="P1" s="40"/>
      <c r="Q1" s="40"/>
      <c r="R1" s="40"/>
      <c r="S1" s="40"/>
      <c r="T1" s="40"/>
      <c r="U1" s="40"/>
      <c r="V1" s="40"/>
      <c r="W1" s="40"/>
      <c r="X1" s="40"/>
      <c r="Y1" s="40"/>
      <c r="Z1" s="40"/>
      <c r="AA1" s="40"/>
      <c r="AB1" s="40"/>
      <c r="AC1" s="40"/>
      <c r="AJ1" s="402" t="s">
        <v>478</v>
      </c>
      <c r="AK1" s="402"/>
      <c r="AL1" s="402"/>
    </row>
    <row r="2" spans="15:38" ht="18.75">
      <c r="O2" s="40"/>
      <c r="P2" s="40"/>
      <c r="Q2" s="40"/>
      <c r="R2" s="40"/>
      <c r="S2" s="40"/>
      <c r="T2" s="40"/>
      <c r="U2" s="40"/>
      <c r="V2" s="40"/>
      <c r="W2" s="40"/>
      <c r="X2" s="40"/>
      <c r="Y2" s="40"/>
      <c r="Z2" s="40"/>
      <c r="AA2" s="40"/>
      <c r="AB2" s="40"/>
      <c r="AC2" s="40"/>
      <c r="AJ2" s="402" t="s">
        <v>1</v>
      </c>
      <c r="AK2" s="402"/>
      <c r="AL2" s="402"/>
    </row>
    <row r="3" spans="15:38" ht="18.75">
      <c r="O3" s="40"/>
      <c r="P3" s="40"/>
      <c r="Q3" s="40"/>
      <c r="R3" s="40"/>
      <c r="S3" s="40"/>
      <c r="T3" s="40"/>
      <c r="U3" s="40"/>
      <c r="V3" s="40"/>
      <c r="W3" s="40"/>
      <c r="X3" s="40"/>
      <c r="Y3" s="40"/>
      <c r="Z3" s="40"/>
      <c r="AA3" s="40"/>
      <c r="AB3" s="40"/>
      <c r="AC3" s="40"/>
      <c r="AJ3" s="402" t="s">
        <v>2</v>
      </c>
      <c r="AK3" s="402"/>
      <c r="AL3" s="402"/>
    </row>
    <row r="4" spans="1:38" ht="18.75">
      <c r="A4" s="414" t="s">
        <v>479</v>
      </c>
      <c r="B4" s="414"/>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row>
    <row r="5" spans="1:38" ht="18.75">
      <c r="A5" s="432" t="s">
        <v>480</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row>
    <row r="6" spans="1:38" ht="15.75">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row>
    <row r="7" spans="1:38" ht="18.75">
      <c r="A7" s="404" t="s">
        <v>5</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row>
    <row r="8" spans="1:38" ht="15.75">
      <c r="A8" s="405" t="s">
        <v>6</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row>
    <row r="9" spans="1:38" ht="15.75">
      <c r="A9" s="131"/>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row>
    <row r="10" spans="1:38" ht="18.75">
      <c r="A10" s="426" t="s">
        <v>7</v>
      </c>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row>
    <row r="11" spans="1:38" ht="18.75">
      <c r="A11" s="141"/>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row>
    <row r="12" spans="1:38" ht="18.75">
      <c r="A12" s="406" t="s">
        <v>8</v>
      </c>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row>
    <row r="13" spans="1:38" ht="15.75" customHeight="1">
      <c r="A13" s="427" t="s">
        <v>9</v>
      </c>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row>
    <row r="14" spans="1:38" ht="15.75">
      <c r="A14" s="428"/>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row>
    <row r="15" spans="1:38" ht="19.5" customHeight="1">
      <c r="A15" s="429" t="s">
        <v>10</v>
      </c>
      <c r="B15" s="429" t="s">
        <v>11</v>
      </c>
      <c r="C15" s="429" t="s">
        <v>12</v>
      </c>
      <c r="D15" s="430" t="s">
        <v>481</v>
      </c>
      <c r="E15" s="430"/>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row>
    <row r="16" spans="1:38" ht="15.75" customHeight="1">
      <c r="A16" s="429"/>
      <c r="B16" s="429"/>
      <c r="C16" s="429"/>
      <c r="D16" s="430" t="s">
        <v>482</v>
      </c>
      <c r="E16" s="430"/>
      <c r="F16" s="430"/>
      <c r="G16" s="430"/>
      <c r="H16" s="430"/>
      <c r="I16" s="430"/>
      <c r="J16" s="430"/>
      <c r="K16" s="430" t="s">
        <v>483</v>
      </c>
      <c r="L16" s="430"/>
      <c r="M16" s="430"/>
      <c r="N16" s="430"/>
      <c r="O16" s="430"/>
      <c r="P16" s="430"/>
      <c r="Q16" s="430"/>
      <c r="R16" s="430" t="s">
        <v>484</v>
      </c>
      <c r="S16" s="430"/>
      <c r="T16" s="430"/>
      <c r="U16" s="430"/>
      <c r="V16" s="430"/>
      <c r="W16" s="430"/>
      <c r="X16" s="430"/>
      <c r="Y16" s="430" t="s">
        <v>485</v>
      </c>
      <c r="Z16" s="430"/>
      <c r="AA16" s="430"/>
      <c r="AB16" s="430"/>
      <c r="AC16" s="430"/>
      <c r="AD16" s="430"/>
      <c r="AE16" s="430"/>
      <c r="AF16" s="429" t="s">
        <v>486</v>
      </c>
      <c r="AG16" s="429"/>
      <c r="AH16" s="429"/>
      <c r="AI16" s="429"/>
      <c r="AJ16" s="429"/>
      <c r="AK16" s="429"/>
      <c r="AL16" s="429"/>
    </row>
    <row r="17" spans="1:38" ht="43.5" customHeight="1">
      <c r="A17" s="429"/>
      <c r="B17" s="429"/>
      <c r="C17" s="429"/>
      <c r="D17" s="135" t="s">
        <v>368</v>
      </c>
      <c r="E17" s="430" t="s">
        <v>369</v>
      </c>
      <c r="F17" s="430"/>
      <c r="G17" s="430"/>
      <c r="H17" s="430"/>
      <c r="I17" s="430"/>
      <c r="J17" s="430"/>
      <c r="K17" s="135" t="s">
        <v>368</v>
      </c>
      <c r="L17" s="429" t="s">
        <v>369</v>
      </c>
      <c r="M17" s="429"/>
      <c r="N17" s="429"/>
      <c r="O17" s="429"/>
      <c r="P17" s="429"/>
      <c r="Q17" s="429"/>
      <c r="R17" s="135" t="s">
        <v>368</v>
      </c>
      <c r="S17" s="429" t="s">
        <v>369</v>
      </c>
      <c r="T17" s="429"/>
      <c r="U17" s="429"/>
      <c r="V17" s="429"/>
      <c r="W17" s="429"/>
      <c r="X17" s="429"/>
      <c r="Y17" s="135" t="s">
        <v>368</v>
      </c>
      <c r="Z17" s="429" t="s">
        <v>369</v>
      </c>
      <c r="AA17" s="429"/>
      <c r="AB17" s="429"/>
      <c r="AC17" s="429"/>
      <c r="AD17" s="429"/>
      <c r="AE17" s="429"/>
      <c r="AF17" s="135" t="s">
        <v>368</v>
      </c>
      <c r="AG17" s="429" t="s">
        <v>369</v>
      </c>
      <c r="AH17" s="429"/>
      <c r="AI17" s="429"/>
      <c r="AJ17" s="429"/>
      <c r="AK17" s="429"/>
      <c r="AL17" s="429"/>
    </row>
    <row r="18" spans="1:38" ht="87.75" customHeight="1">
      <c r="A18" s="429"/>
      <c r="B18" s="429"/>
      <c r="C18" s="429"/>
      <c r="D18" s="64" t="s">
        <v>370</v>
      </c>
      <c r="E18" s="64" t="s">
        <v>370</v>
      </c>
      <c r="F18" s="136" t="s">
        <v>371</v>
      </c>
      <c r="G18" s="136" t="s">
        <v>372</v>
      </c>
      <c r="H18" s="136" t="s">
        <v>373</v>
      </c>
      <c r="I18" s="136" t="s">
        <v>374</v>
      </c>
      <c r="J18" s="136" t="s">
        <v>375</v>
      </c>
      <c r="K18" s="64" t="s">
        <v>370</v>
      </c>
      <c r="L18" s="64" t="s">
        <v>370</v>
      </c>
      <c r="M18" s="136" t="s">
        <v>371</v>
      </c>
      <c r="N18" s="136" t="s">
        <v>372</v>
      </c>
      <c r="O18" s="136" t="s">
        <v>373</v>
      </c>
      <c r="P18" s="136" t="s">
        <v>374</v>
      </c>
      <c r="Q18" s="136" t="s">
        <v>375</v>
      </c>
      <c r="R18" s="64" t="s">
        <v>370</v>
      </c>
      <c r="S18" s="64" t="s">
        <v>370</v>
      </c>
      <c r="T18" s="136" t="s">
        <v>371</v>
      </c>
      <c r="U18" s="136" t="s">
        <v>372</v>
      </c>
      <c r="V18" s="136" t="s">
        <v>373</v>
      </c>
      <c r="W18" s="136" t="s">
        <v>374</v>
      </c>
      <c r="X18" s="136" t="s">
        <v>375</v>
      </c>
      <c r="Y18" s="64" t="s">
        <v>370</v>
      </c>
      <c r="Z18" s="64" t="s">
        <v>370</v>
      </c>
      <c r="AA18" s="136" t="s">
        <v>371</v>
      </c>
      <c r="AB18" s="136" t="s">
        <v>372</v>
      </c>
      <c r="AC18" s="136" t="s">
        <v>373</v>
      </c>
      <c r="AD18" s="136" t="s">
        <v>374</v>
      </c>
      <c r="AE18" s="136" t="s">
        <v>375</v>
      </c>
      <c r="AF18" s="64" t="s">
        <v>370</v>
      </c>
      <c r="AG18" s="64" t="s">
        <v>370</v>
      </c>
      <c r="AH18" s="136" t="s">
        <v>371</v>
      </c>
      <c r="AI18" s="136" t="s">
        <v>372</v>
      </c>
      <c r="AJ18" s="136" t="s">
        <v>373</v>
      </c>
      <c r="AK18" s="136" t="s">
        <v>374</v>
      </c>
      <c r="AL18" s="136" t="s">
        <v>375</v>
      </c>
    </row>
    <row r="19" spans="1:38" ht="15.75">
      <c r="A19" s="137">
        <v>1</v>
      </c>
      <c r="B19" s="137">
        <v>2</v>
      </c>
      <c r="C19" s="137">
        <v>3</v>
      </c>
      <c r="D19" s="137" t="s">
        <v>487</v>
      </c>
      <c r="E19" s="137" t="s">
        <v>488</v>
      </c>
      <c r="F19" s="137" t="s">
        <v>489</v>
      </c>
      <c r="G19" s="137" t="s">
        <v>490</v>
      </c>
      <c r="H19" s="137" t="s">
        <v>491</v>
      </c>
      <c r="I19" s="137" t="s">
        <v>492</v>
      </c>
      <c r="J19" s="137" t="s">
        <v>493</v>
      </c>
      <c r="K19" s="137" t="s">
        <v>494</v>
      </c>
      <c r="L19" s="137" t="s">
        <v>495</v>
      </c>
      <c r="M19" s="137" t="s">
        <v>496</v>
      </c>
      <c r="N19" s="137" t="s">
        <v>497</v>
      </c>
      <c r="O19" s="137" t="s">
        <v>498</v>
      </c>
      <c r="P19" s="137" t="s">
        <v>499</v>
      </c>
      <c r="Q19" s="137" t="s">
        <v>500</v>
      </c>
      <c r="R19" s="137" t="s">
        <v>501</v>
      </c>
      <c r="S19" s="137" t="s">
        <v>502</v>
      </c>
      <c r="T19" s="137" t="s">
        <v>503</v>
      </c>
      <c r="U19" s="137" t="s">
        <v>504</v>
      </c>
      <c r="V19" s="137" t="s">
        <v>505</v>
      </c>
      <c r="W19" s="137" t="s">
        <v>506</v>
      </c>
      <c r="X19" s="137" t="s">
        <v>507</v>
      </c>
      <c r="Y19" s="137" t="s">
        <v>508</v>
      </c>
      <c r="Z19" s="137" t="s">
        <v>509</v>
      </c>
      <c r="AA19" s="137" t="s">
        <v>510</v>
      </c>
      <c r="AB19" s="137" t="s">
        <v>511</v>
      </c>
      <c r="AC19" s="137" t="s">
        <v>512</v>
      </c>
      <c r="AD19" s="137" t="s">
        <v>513</v>
      </c>
      <c r="AE19" s="137" t="s">
        <v>514</v>
      </c>
      <c r="AF19" s="137" t="s">
        <v>515</v>
      </c>
      <c r="AG19" s="137" t="s">
        <v>516</v>
      </c>
      <c r="AH19" s="137" t="s">
        <v>517</v>
      </c>
      <c r="AI19" s="137" t="s">
        <v>518</v>
      </c>
      <c r="AJ19" s="137" t="s">
        <v>474</v>
      </c>
      <c r="AK19" s="137" t="s">
        <v>519</v>
      </c>
      <c r="AL19" s="137" t="s">
        <v>520</v>
      </c>
    </row>
    <row r="20" spans="1:38" s="40" customFormat="1" ht="31.5">
      <c r="A20" s="79">
        <v>0</v>
      </c>
      <c r="B20" s="33" t="s">
        <v>92</v>
      </c>
      <c r="C20" s="63" t="s">
        <v>93</v>
      </c>
      <c r="D20" s="75">
        <v>0</v>
      </c>
      <c r="E20" s="75">
        <v>0</v>
      </c>
      <c r="F20" s="75">
        <v>0</v>
      </c>
      <c r="G20" s="75">
        <v>0</v>
      </c>
      <c r="H20" s="75">
        <v>0</v>
      </c>
      <c r="I20" s="75" t="s">
        <v>94</v>
      </c>
      <c r="J20" s="115" t="s">
        <v>94</v>
      </c>
      <c r="K20" s="75">
        <v>0</v>
      </c>
      <c r="L20" s="75">
        <v>0</v>
      </c>
      <c r="M20" s="75">
        <v>0</v>
      </c>
      <c r="N20" s="75">
        <v>0</v>
      </c>
      <c r="O20" s="75">
        <v>0</v>
      </c>
      <c r="P20" s="75" t="s">
        <v>94</v>
      </c>
      <c r="Q20" s="115" t="s">
        <v>94</v>
      </c>
      <c r="R20" s="75">
        <v>0</v>
      </c>
      <c r="S20" s="75">
        <v>0</v>
      </c>
      <c r="T20" s="75">
        <v>0</v>
      </c>
      <c r="U20" s="75">
        <v>0</v>
      </c>
      <c r="V20" s="75">
        <v>0</v>
      </c>
      <c r="W20" s="75" t="s">
        <v>94</v>
      </c>
      <c r="X20" s="115" t="s">
        <v>94</v>
      </c>
      <c r="Y20" s="75">
        <v>0</v>
      </c>
      <c r="Z20" s="75">
        <f>Z22</f>
        <v>1.36</v>
      </c>
      <c r="AA20" s="75">
        <f>AA22</f>
        <v>1.2</v>
      </c>
      <c r="AB20" s="75">
        <v>0</v>
      </c>
      <c r="AC20" s="75">
        <v>0</v>
      </c>
      <c r="AD20" s="75" t="s">
        <v>94</v>
      </c>
      <c r="AE20" s="115" t="s">
        <v>94</v>
      </c>
      <c r="AF20" s="75">
        <v>0</v>
      </c>
      <c r="AG20" s="75">
        <f>AG22</f>
        <v>1.36</v>
      </c>
      <c r="AH20" s="75">
        <f>AH22</f>
        <v>1.2</v>
      </c>
      <c r="AI20" s="75">
        <v>0</v>
      </c>
      <c r="AJ20" s="75">
        <v>0</v>
      </c>
      <c r="AK20" s="75" t="s">
        <v>94</v>
      </c>
      <c r="AL20" s="115" t="s">
        <v>94</v>
      </c>
    </row>
    <row r="21" spans="1:38" ht="31.5">
      <c r="A21" s="79" t="s">
        <v>95</v>
      </c>
      <c r="B21" s="33" t="s">
        <v>96</v>
      </c>
      <c r="C21" s="63" t="s">
        <v>93</v>
      </c>
      <c r="D21" s="76">
        <v>0</v>
      </c>
      <c r="E21" s="76">
        <v>0</v>
      </c>
      <c r="F21" s="76">
        <v>0</v>
      </c>
      <c r="G21" s="76">
        <v>0</v>
      </c>
      <c r="H21" s="76">
        <v>0</v>
      </c>
      <c r="I21" s="76" t="s">
        <v>94</v>
      </c>
      <c r="J21" s="117" t="s">
        <v>94</v>
      </c>
      <c r="K21" s="76">
        <v>0</v>
      </c>
      <c r="L21" s="76">
        <v>0</v>
      </c>
      <c r="M21" s="76">
        <v>0</v>
      </c>
      <c r="N21" s="76">
        <v>0</v>
      </c>
      <c r="O21" s="76">
        <v>0</v>
      </c>
      <c r="P21" s="76" t="s">
        <v>94</v>
      </c>
      <c r="Q21" s="117" t="s">
        <v>94</v>
      </c>
      <c r="R21" s="76">
        <v>0</v>
      </c>
      <c r="S21" s="76">
        <v>0</v>
      </c>
      <c r="T21" s="76">
        <v>0</v>
      </c>
      <c r="U21" s="76">
        <v>0</v>
      </c>
      <c r="V21" s="76">
        <v>0</v>
      </c>
      <c r="W21" s="76" t="s">
        <v>94</v>
      </c>
      <c r="X21" s="117" t="s">
        <v>94</v>
      </c>
      <c r="Y21" s="76">
        <v>0</v>
      </c>
      <c r="Z21" s="76">
        <v>0</v>
      </c>
      <c r="AA21" s="76">
        <v>0</v>
      </c>
      <c r="AB21" s="76">
        <v>0</v>
      </c>
      <c r="AC21" s="76">
        <v>0</v>
      </c>
      <c r="AD21" s="76" t="s">
        <v>94</v>
      </c>
      <c r="AE21" s="117" t="s">
        <v>94</v>
      </c>
      <c r="AF21" s="76">
        <v>0</v>
      </c>
      <c r="AG21" s="76">
        <v>0</v>
      </c>
      <c r="AH21" s="76">
        <v>0</v>
      </c>
      <c r="AI21" s="76">
        <v>0</v>
      </c>
      <c r="AJ21" s="76">
        <v>0</v>
      </c>
      <c r="AK21" s="76" t="s">
        <v>94</v>
      </c>
      <c r="AL21" s="117" t="s">
        <v>94</v>
      </c>
    </row>
    <row r="22" spans="1:38" s="40" customFormat="1" ht="31.5">
      <c r="A22" s="79" t="s">
        <v>97</v>
      </c>
      <c r="B22" s="33" t="s">
        <v>98</v>
      </c>
      <c r="C22" s="63" t="s">
        <v>93</v>
      </c>
      <c r="D22" s="75">
        <v>0</v>
      </c>
      <c r="E22" s="75">
        <v>0</v>
      </c>
      <c r="F22" s="75">
        <v>0</v>
      </c>
      <c r="G22" s="75">
        <v>0</v>
      </c>
      <c r="H22" s="75">
        <v>0</v>
      </c>
      <c r="I22" s="75" t="s">
        <v>94</v>
      </c>
      <c r="J22" s="115" t="s">
        <v>94</v>
      </c>
      <c r="K22" s="75">
        <v>0</v>
      </c>
      <c r="L22" s="75">
        <v>0</v>
      </c>
      <c r="M22" s="75">
        <v>0</v>
      </c>
      <c r="N22" s="75">
        <v>0</v>
      </c>
      <c r="O22" s="75">
        <v>0</v>
      </c>
      <c r="P22" s="75" t="s">
        <v>94</v>
      </c>
      <c r="Q22" s="115" t="s">
        <v>94</v>
      </c>
      <c r="R22" s="75">
        <v>0</v>
      </c>
      <c r="S22" s="75">
        <v>0</v>
      </c>
      <c r="T22" s="75">
        <v>0</v>
      </c>
      <c r="U22" s="75">
        <v>0</v>
      </c>
      <c r="V22" s="75">
        <v>0</v>
      </c>
      <c r="W22" s="75" t="s">
        <v>94</v>
      </c>
      <c r="X22" s="115" t="s">
        <v>94</v>
      </c>
      <c r="Y22" s="75">
        <v>0</v>
      </c>
      <c r="Z22" s="75">
        <f>Z53</f>
        <v>1.36</v>
      </c>
      <c r="AA22" s="75">
        <f>AA53</f>
        <v>1.2</v>
      </c>
      <c r="AB22" s="75">
        <v>0</v>
      </c>
      <c r="AC22" s="75">
        <v>0</v>
      </c>
      <c r="AD22" s="75" t="s">
        <v>94</v>
      </c>
      <c r="AE22" s="115" t="s">
        <v>94</v>
      </c>
      <c r="AF22" s="75">
        <v>0</v>
      </c>
      <c r="AG22" s="75">
        <f>AG53</f>
        <v>1.36</v>
      </c>
      <c r="AH22" s="75">
        <f>AH53</f>
        <v>1.2</v>
      </c>
      <c r="AI22" s="75">
        <v>0</v>
      </c>
      <c r="AJ22" s="75">
        <v>0</v>
      </c>
      <c r="AK22" s="75" t="s">
        <v>94</v>
      </c>
      <c r="AL22" s="115" t="s">
        <v>94</v>
      </c>
    </row>
    <row r="23" spans="1:38" ht="31.5">
      <c r="A23" s="79" t="s">
        <v>99</v>
      </c>
      <c r="B23" s="33" t="s">
        <v>100</v>
      </c>
      <c r="C23" s="63" t="s">
        <v>93</v>
      </c>
      <c r="D23" s="76">
        <v>0</v>
      </c>
      <c r="E23" s="76">
        <v>0</v>
      </c>
      <c r="F23" s="76">
        <v>0</v>
      </c>
      <c r="G23" s="76">
        <v>0</v>
      </c>
      <c r="H23" s="76">
        <v>0</v>
      </c>
      <c r="I23" s="76" t="s">
        <v>94</v>
      </c>
      <c r="J23" s="117" t="s">
        <v>94</v>
      </c>
      <c r="K23" s="76">
        <v>0</v>
      </c>
      <c r="L23" s="76">
        <v>0</v>
      </c>
      <c r="M23" s="76">
        <v>0</v>
      </c>
      <c r="N23" s="76">
        <v>0</v>
      </c>
      <c r="O23" s="76">
        <v>0</v>
      </c>
      <c r="P23" s="76" t="s">
        <v>94</v>
      </c>
      <c r="Q23" s="117" t="s">
        <v>94</v>
      </c>
      <c r="R23" s="76">
        <v>0</v>
      </c>
      <c r="S23" s="76">
        <v>0</v>
      </c>
      <c r="T23" s="76">
        <v>0</v>
      </c>
      <c r="U23" s="76">
        <v>0</v>
      </c>
      <c r="V23" s="76">
        <v>0</v>
      </c>
      <c r="W23" s="76" t="s">
        <v>94</v>
      </c>
      <c r="X23" s="117" t="s">
        <v>94</v>
      </c>
      <c r="Y23" s="76">
        <v>0</v>
      </c>
      <c r="Z23" s="76">
        <v>0</v>
      </c>
      <c r="AA23" s="76">
        <v>0</v>
      </c>
      <c r="AB23" s="76">
        <v>0</v>
      </c>
      <c r="AC23" s="76">
        <v>0</v>
      </c>
      <c r="AD23" s="76" t="s">
        <v>94</v>
      </c>
      <c r="AE23" s="117" t="s">
        <v>94</v>
      </c>
      <c r="AF23" s="76">
        <v>0</v>
      </c>
      <c r="AG23" s="76">
        <v>0</v>
      </c>
      <c r="AH23" s="76">
        <v>0</v>
      </c>
      <c r="AI23" s="76">
        <v>0</v>
      </c>
      <c r="AJ23" s="76">
        <v>0</v>
      </c>
      <c r="AK23" s="76" t="s">
        <v>94</v>
      </c>
      <c r="AL23" s="117" t="s">
        <v>94</v>
      </c>
    </row>
    <row r="24" spans="1:38" ht="15.75">
      <c r="A24" s="79">
        <v>1</v>
      </c>
      <c r="B24" s="33" t="s">
        <v>101</v>
      </c>
      <c r="C24" s="63" t="s">
        <v>93</v>
      </c>
      <c r="D24" s="76">
        <v>0</v>
      </c>
      <c r="E24" s="76">
        <v>0</v>
      </c>
      <c r="F24" s="76">
        <v>0</v>
      </c>
      <c r="G24" s="76">
        <v>0</v>
      </c>
      <c r="H24" s="76">
        <v>0</v>
      </c>
      <c r="I24" s="76" t="s">
        <v>94</v>
      </c>
      <c r="J24" s="117" t="s">
        <v>94</v>
      </c>
      <c r="K24" s="76">
        <v>0</v>
      </c>
      <c r="L24" s="76">
        <v>0</v>
      </c>
      <c r="M24" s="76">
        <v>0</v>
      </c>
      <c r="N24" s="76">
        <v>0</v>
      </c>
      <c r="O24" s="76">
        <v>0</v>
      </c>
      <c r="P24" s="76" t="s">
        <v>94</v>
      </c>
      <c r="Q24" s="117" t="s">
        <v>94</v>
      </c>
      <c r="R24" s="76">
        <v>0</v>
      </c>
      <c r="S24" s="76">
        <v>0</v>
      </c>
      <c r="T24" s="76">
        <v>0</v>
      </c>
      <c r="U24" s="76">
        <v>0</v>
      </c>
      <c r="V24" s="76">
        <v>0</v>
      </c>
      <c r="W24" s="76" t="s">
        <v>94</v>
      </c>
      <c r="X24" s="117" t="s">
        <v>94</v>
      </c>
      <c r="Y24" s="76">
        <v>0</v>
      </c>
      <c r="Z24" s="76">
        <v>1.36</v>
      </c>
      <c r="AA24" s="76">
        <v>1.2</v>
      </c>
      <c r="AB24" s="76">
        <v>0</v>
      </c>
      <c r="AC24" s="76">
        <v>0</v>
      </c>
      <c r="AD24" s="76" t="s">
        <v>94</v>
      </c>
      <c r="AE24" s="117" t="s">
        <v>94</v>
      </c>
      <c r="AF24" s="76">
        <v>0</v>
      </c>
      <c r="AG24" s="76">
        <v>1.36</v>
      </c>
      <c r="AH24" s="76">
        <v>1.2</v>
      </c>
      <c r="AI24" s="76">
        <v>0</v>
      </c>
      <c r="AJ24" s="76">
        <v>0</v>
      </c>
      <c r="AK24" s="76" t="s">
        <v>94</v>
      </c>
      <c r="AL24" s="117" t="s">
        <v>94</v>
      </c>
    </row>
    <row r="25" spans="1:38" ht="47.25">
      <c r="A25" s="32" t="s">
        <v>102</v>
      </c>
      <c r="B25" s="33" t="s">
        <v>103</v>
      </c>
      <c r="C25" s="63" t="s">
        <v>93</v>
      </c>
      <c r="D25" s="76">
        <v>0</v>
      </c>
      <c r="E25" s="76">
        <v>0</v>
      </c>
      <c r="F25" s="76">
        <v>0</v>
      </c>
      <c r="G25" s="76">
        <v>0</v>
      </c>
      <c r="H25" s="76">
        <v>0</v>
      </c>
      <c r="I25" s="76" t="s">
        <v>94</v>
      </c>
      <c r="J25" s="117" t="s">
        <v>94</v>
      </c>
      <c r="K25" s="76">
        <v>0</v>
      </c>
      <c r="L25" s="76">
        <v>0</v>
      </c>
      <c r="M25" s="76">
        <v>0</v>
      </c>
      <c r="N25" s="76">
        <v>0</v>
      </c>
      <c r="O25" s="76">
        <v>0</v>
      </c>
      <c r="P25" s="76" t="s">
        <v>94</v>
      </c>
      <c r="Q25" s="117" t="s">
        <v>94</v>
      </c>
      <c r="R25" s="76">
        <v>0</v>
      </c>
      <c r="S25" s="76">
        <v>0</v>
      </c>
      <c r="T25" s="76">
        <v>0</v>
      </c>
      <c r="U25" s="76">
        <v>0</v>
      </c>
      <c r="V25" s="76">
        <v>0</v>
      </c>
      <c r="W25" s="76" t="s">
        <v>94</v>
      </c>
      <c r="X25" s="117" t="s">
        <v>94</v>
      </c>
      <c r="Y25" s="76">
        <v>0</v>
      </c>
      <c r="Z25" s="76">
        <v>0</v>
      </c>
      <c r="AA25" s="76">
        <v>0</v>
      </c>
      <c r="AB25" s="76">
        <v>0</v>
      </c>
      <c r="AC25" s="76">
        <v>0</v>
      </c>
      <c r="AD25" s="76" t="s">
        <v>94</v>
      </c>
      <c r="AE25" s="117" t="s">
        <v>94</v>
      </c>
      <c r="AF25" s="76">
        <v>0</v>
      </c>
      <c r="AG25" s="76">
        <v>0</v>
      </c>
      <c r="AH25" s="76">
        <v>0</v>
      </c>
      <c r="AI25" s="76">
        <v>0</v>
      </c>
      <c r="AJ25" s="76">
        <v>0</v>
      </c>
      <c r="AK25" s="76" t="s">
        <v>94</v>
      </c>
      <c r="AL25" s="117" t="s">
        <v>94</v>
      </c>
    </row>
    <row r="26" spans="1:38" ht="47.25">
      <c r="A26" s="32" t="s">
        <v>104</v>
      </c>
      <c r="B26" s="33" t="s">
        <v>105</v>
      </c>
      <c r="C26" s="63" t="s">
        <v>93</v>
      </c>
      <c r="D26" s="76">
        <v>0</v>
      </c>
      <c r="E26" s="76">
        <v>0</v>
      </c>
      <c r="F26" s="76">
        <v>0</v>
      </c>
      <c r="G26" s="76">
        <v>0</v>
      </c>
      <c r="H26" s="76">
        <v>0</v>
      </c>
      <c r="I26" s="76" t="s">
        <v>94</v>
      </c>
      <c r="J26" s="117" t="s">
        <v>94</v>
      </c>
      <c r="K26" s="76">
        <v>0</v>
      </c>
      <c r="L26" s="76">
        <v>0</v>
      </c>
      <c r="M26" s="76">
        <v>0</v>
      </c>
      <c r="N26" s="76">
        <v>0</v>
      </c>
      <c r="O26" s="76">
        <v>0</v>
      </c>
      <c r="P26" s="76" t="s">
        <v>94</v>
      </c>
      <c r="Q26" s="117" t="s">
        <v>94</v>
      </c>
      <c r="R26" s="76">
        <v>0</v>
      </c>
      <c r="S26" s="76">
        <v>0</v>
      </c>
      <c r="T26" s="76">
        <v>0</v>
      </c>
      <c r="U26" s="76">
        <v>0</v>
      </c>
      <c r="V26" s="76">
        <v>0</v>
      </c>
      <c r="W26" s="76" t="s">
        <v>94</v>
      </c>
      <c r="X26" s="117" t="s">
        <v>94</v>
      </c>
      <c r="Y26" s="76">
        <v>0</v>
      </c>
      <c r="Z26" s="76">
        <v>0</v>
      </c>
      <c r="AA26" s="76">
        <v>0</v>
      </c>
      <c r="AB26" s="76">
        <v>0</v>
      </c>
      <c r="AC26" s="76">
        <v>0</v>
      </c>
      <c r="AD26" s="76" t="s">
        <v>94</v>
      </c>
      <c r="AE26" s="117" t="s">
        <v>94</v>
      </c>
      <c r="AF26" s="76">
        <v>0</v>
      </c>
      <c r="AG26" s="76">
        <v>0</v>
      </c>
      <c r="AH26" s="76">
        <v>0</v>
      </c>
      <c r="AI26" s="76">
        <v>0</v>
      </c>
      <c r="AJ26" s="76">
        <v>0</v>
      </c>
      <c r="AK26" s="76" t="s">
        <v>94</v>
      </c>
      <c r="AL26" s="117" t="s">
        <v>94</v>
      </c>
    </row>
    <row r="27" spans="1:38" ht="31.5">
      <c r="A27" s="32" t="s">
        <v>106</v>
      </c>
      <c r="B27" s="33" t="s">
        <v>107</v>
      </c>
      <c r="C27" s="63" t="s">
        <v>93</v>
      </c>
      <c r="D27" s="76">
        <v>0</v>
      </c>
      <c r="E27" s="76">
        <v>0</v>
      </c>
      <c r="F27" s="76">
        <v>0</v>
      </c>
      <c r="G27" s="76">
        <v>0</v>
      </c>
      <c r="H27" s="76">
        <v>0</v>
      </c>
      <c r="I27" s="76" t="s">
        <v>94</v>
      </c>
      <c r="J27" s="117" t="s">
        <v>94</v>
      </c>
      <c r="K27" s="76">
        <v>0</v>
      </c>
      <c r="L27" s="76">
        <v>0</v>
      </c>
      <c r="M27" s="76">
        <v>0</v>
      </c>
      <c r="N27" s="76">
        <v>0</v>
      </c>
      <c r="O27" s="76">
        <v>0</v>
      </c>
      <c r="P27" s="76" t="s">
        <v>94</v>
      </c>
      <c r="Q27" s="117" t="s">
        <v>94</v>
      </c>
      <c r="R27" s="76">
        <v>0</v>
      </c>
      <c r="S27" s="76">
        <v>0</v>
      </c>
      <c r="T27" s="76">
        <v>0</v>
      </c>
      <c r="U27" s="76">
        <v>0</v>
      </c>
      <c r="V27" s="76">
        <v>0</v>
      </c>
      <c r="W27" s="76" t="s">
        <v>94</v>
      </c>
      <c r="X27" s="117" t="s">
        <v>94</v>
      </c>
      <c r="Y27" s="76">
        <v>0</v>
      </c>
      <c r="Z27" s="76">
        <v>0</v>
      </c>
      <c r="AA27" s="76">
        <v>0</v>
      </c>
      <c r="AB27" s="76">
        <v>0</v>
      </c>
      <c r="AC27" s="76">
        <v>0</v>
      </c>
      <c r="AD27" s="76" t="s">
        <v>94</v>
      </c>
      <c r="AE27" s="117" t="s">
        <v>94</v>
      </c>
      <c r="AF27" s="76">
        <v>0</v>
      </c>
      <c r="AG27" s="76">
        <v>0</v>
      </c>
      <c r="AH27" s="76">
        <v>0</v>
      </c>
      <c r="AI27" s="76">
        <v>0</v>
      </c>
      <c r="AJ27" s="76">
        <v>0</v>
      </c>
      <c r="AK27" s="76" t="s">
        <v>94</v>
      </c>
      <c r="AL27" s="117" t="s">
        <v>94</v>
      </c>
    </row>
    <row r="28" spans="1:38" ht="47.25">
      <c r="A28" s="30" t="s">
        <v>108</v>
      </c>
      <c r="B28" s="31" t="s">
        <v>109</v>
      </c>
      <c r="C28" s="63" t="s">
        <v>93</v>
      </c>
      <c r="D28" s="76">
        <v>0</v>
      </c>
      <c r="E28" s="76">
        <v>0</v>
      </c>
      <c r="F28" s="76">
        <v>0</v>
      </c>
      <c r="G28" s="76">
        <v>0</v>
      </c>
      <c r="H28" s="76">
        <v>0</v>
      </c>
      <c r="I28" s="76" t="s">
        <v>94</v>
      </c>
      <c r="J28" s="117" t="s">
        <v>94</v>
      </c>
      <c r="K28" s="76">
        <v>0</v>
      </c>
      <c r="L28" s="76">
        <v>0</v>
      </c>
      <c r="M28" s="76">
        <v>0</v>
      </c>
      <c r="N28" s="76">
        <v>0</v>
      </c>
      <c r="O28" s="76">
        <v>0</v>
      </c>
      <c r="P28" s="76" t="s">
        <v>94</v>
      </c>
      <c r="Q28" s="117" t="s">
        <v>94</v>
      </c>
      <c r="R28" s="76">
        <v>0</v>
      </c>
      <c r="S28" s="76">
        <v>0</v>
      </c>
      <c r="T28" s="76">
        <v>0</v>
      </c>
      <c r="U28" s="76">
        <v>0</v>
      </c>
      <c r="V28" s="76">
        <v>0</v>
      </c>
      <c r="W28" s="76" t="s">
        <v>94</v>
      </c>
      <c r="X28" s="117" t="s">
        <v>94</v>
      </c>
      <c r="Y28" s="76">
        <v>0</v>
      </c>
      <c r="Z28" s="76">
        <v>0</v>
      </c>
      <c r="AA28" s="76">
        <v>0</v>
      </c>
      <c r="AB28" s="76">
        <v>0</v>
      </c>
      <c r="AC28" s="76">
        <v>0</v>
      </c>
      <c r="AD28" s="76" t="s">
        <v>94</v>
      </c>
      <c r="AE28" s="117" t="s">
        <v>94</v>
      </c>
      <c r="AF28" s="76">
        <v>0</v>
      </c>
      <c r="AG28" s="76">
        <v>0</v>
      </c>
      <c r="AH28" s="76">
        <v>0</v>
      </c>
      <c r="AI28" s="76">
        <v>0</v>
      </c>
      <c r="AJ28" s="76">
        <v>0</v>
      </c>
      <c r="AK28" s="76" t="s">
        <v>94</v>
      </c>
      <c r="AL28" s="117" t="s">
        <v>94</v>
      </c>
    </row>
    <row r="29" spans="1:38" ht="47.25">
      <c r="A29" s="30" t="s">
        <v>111</v>
      </c>
      <c r="B29" s="31" t="s">
        <v>112</v>
      </c>
      <c r="C29" s="63" t="s">
        <v>93</v>
      </c>
      <c r="D29" s="76">
        <v>0</v>
      </c>
      <c r="E29" s="76">
        <v>0</v>
      </c>
      <c r="F29" s="76">
        <v>0</v>
      </c>
      <c r="G29" s="76">
        <v>0</v>
      </c>
      <c r="H29" s="76">
        <v>0</v>
      </c>
      <c r="I29" s="76" t="s">
        <v>94</v>
      </c>
      <c r="J29" s="117" t="s">
        <v>94</v>
      </c>
      <c r="K29" s="76">
        <v>0</v>
      </c>
      <c r="L29" s="76">
        <v>0</v>
      </c>
      <c r="M29" s="76">
        <v>0</v>
      </c>
      <c r="N29" s="76">
        <v>0</v>
      </c>
      <c r="O29" s="76">
        <v>0</v>
      </c>
      <c r="P29" s="76" t="s">
        <v>94</v>
      </c>
      <c r="Q29" s="117" t="s">
        <v>94</v>
      </c>
      <c r="R29" s="76">
        <v>0</v>
      </c>
      <c r="S29" s="76">
        <v>0</v>
      </c>
      <c r="T29" s="76">
        <v>0</v>
      </c>
      <c r="U29" s="76">
        <v>0</v>
      </c>
      <c r="V29" s="76">
        <v>0</v>
      </c>
      <c r="W29" s="76" t="s">
        <v>94</v>
      </c>
      <c r="X29" s="117" t="s">
        <v>94</v>
      </c>
      <c r="Y29" s="76">
        <v>0</v>
      </c>
      <c r="Z29" s="76">
        <v>0</v>
      </c>
      <c r="AA29" s="76">
        <v>0</v>
      </c>
      <c r="AB29" s="76">
        <v>0</v>
      </c>
      <c r="AC29" s="76">
        <v>0</v>
      </c>
      <c r="AD29" s="76" t="s">
        <v>94</v>
      </c>
      <c r="AE29" s="117" t="s">
        <v>94</v>
      </c>
      <c r="AF29" s="76">
        <v>0</v>
      </c>
      <c r="AG29" s="76">
        <v>0</v>
      </c>
      <c r="AH29" s="76">
        <v>0</v>
      </c>
      <c r="AI29" s="76">
        <v>0</v>
      </c>
      <c r="AJ29" s="76">
        <v>0</v>
      </c>
      <c r="AK29" s="76" t="s">
        <v>94</v>
      </c>
      <c r="AL29" s="117" t="s">
        <v>94</v>
      </c>
    </row>
    <row r="30" spans="1:38" ht="78.75">
      <c r="A30" s="30" t="s">
        <v>130</v>
      </c>
      <c r="B30" s="31" t="s">
        <v>275</v>
      </c>
      <c r="C30" s="63" t="s">
        <v>93</v>
      </c>
      <c r="D30" s="76">
        <v>0</v>
      </c>
      <c r="E30" s="76">
        <v>0</v>
      </c>
      <c r="F30" s="76">
        <v>0</v>
      </c>
      <c r="G30" s="76">
        <v>0</v>
      </c>
      <c r="H30" s="76">
        <v>0</v>
      </c>
      <c r="I30" s="76" t="s">
        <v>94</v>
      </c>
      <c r="J30" s="117" t="s">
        <v>94</v>
      </c>
      <c r="K30" s="76">
        <v>0</v>
      </c>
      <c r="L30" s="76">
        <v>0</v>
      </c>
      <c r="M30" s="76">
        <v>0</v>
      </c>
      <c r="N30" s="76">
        <v>0</v>
      </c>
      <c r="O30" s="76">
        <v>0</v>
      </c>
      <c r="P30" s="76" t="s">
        <v>94</v>
      </c>
      <c r="Q30" s="117" t="s">
        <v>94</v>
      </c>
      <c r="R30" s="76">
        <v>0</v>
      </c>
      <c r="S30" s="76">
        <v>0</v>
      </c>
      <c r="T30" s="76">
        <v>0</v>
      </c>
      <c r="U30" s="76">
        <v>0</v>
      </c>
      <c r="V30" s="76">
        <v>0</v>
      </c>
      <c r="W30" s="76" t="s">
        <v>94</v>
      </c>
      <c r="X30" s="117" t="s">
        <v>94</v>
      </c>
      <c r="Y30" s="76">
        <v>0</v>
      </c>
      <c r="Z30" s="76">
        <v>0</v>
      </c>
      <c r="AA30" s="76">
        <v>0</v>
      </c>
      <c r="AB30" s="76">
        <v>0</v>
      </c>
      <c r="AC30" s="76">
        <v>0</v>
      </c>
      <c r="AD30" s="76" t="s">
        <v>94</v>
      </c>
      <c r="AE30" s="117" t="s">
        <v>94</v>
      </c>
      <c r="AF30" s="76">
        <v>0</v>
      </c>
      <c r="AG30" s="76">
        <v>0</v>
      </c>
      <c r="AH30" s="76">
        <v>0</v>
      </c>
      <c r="AI30" s="76">
        <v>0</v>
      </c>
      <c r="AJ30" s="76">
        <v>0</v>
      </c>
      <c r="AK30" s="76" t="s">
        <v>94</v>
      </c>
      <c r="AL30" s="117" t="s">
        <v>94</v>
      </c>
    </row>
    <row r="31" spans="1:38" ht="47.25">
      <c r="A31" s="30" t="s">
        <v>143</v>
      </c>
      <c r="B31" s="31" t="s">
        <v>279</v>
      </c>
      <c r="C31" s="63" t="s">
        <v>93</v>
      </c>
      <c r="D31" s="76">
        <v>0</v>
      </c>
      <c r="E31" s="76">
        <v>0</v>
      </c>
      <c r="F31" s="76">
        <v>0</v>
      </c>
      <c r="G31" s="76">
        <v>0</v>
      </c>
      <c r="H31" s="76">
        <v>0</v>
      </c>
      <c r="I31" s="76" t="s">
        <v>94</v>
      </c>
      <c r="J31" s="117" t="s">
        <v>94</v>
      </c>
      <c r="K31" s="76">
        <v>0</v>
      </c>
      <c r="L31" s="76">
        <v>0</v>
      </c>
      <c r="M31" s="76">
        <v>0</v>
      </c>
      <c r="N31" s="76">
        <v>0</v>
      </c>
      <c r="O31" s="76">
        <v>0</v>
      </c>
      <c r="P31" s="76" t="s">
        <v>94</v>
      </c>
      <c r="Q31" s="117" t="s">
        <v>94</v>
      </c>
      <c r="R31" s="76">
        <v>0</v>
      </c>
      <c r="S31" s="76">
        <v>0</v>
      </c>
      <c r="T31" s="76">
        <v>0</v>
      </c>
      <c r="U31" s="76">
        <v>0</v>
      </c>
      <c r="V31" s="76">
        <v>0</v>
      </c>
      <c r="W31" s="76" t="s">
        <v>94</v>
      </c>
      <c r="X31" s="117" t="s">
        <v>94</v>
      </c>
      <c r="Y31" s="76">
        <v>0</v>
      </c>
      <c r="Z31" s="76">
        <v>0</v>
      </c>
      <c r="AA31" s="76">
        <v>0</v>
      </c>
      <c r="AB31" s="76">
        <v>0</v>
      </c>
      <c r="AC31" s="76">
        <v>0</v>
      </c>
      <c r="AD31" s="76" t="s">
        <v>94</v>
      </c>
      <c r="AE31" s="117" t="s">
        <v>94</v>
      </c>
      <c r="AF31" s="76">
        <v>0</v>
      </c>
      <c r="AG31" s="76">
        <v>0</v>
      </c>
      <c r="AH31" s="76">
        <v>0</v>
      </c>
      <c r="AI31" s="76">
        <v>0</v>
      </c>
      <c r="AJ31" s="76">
        <v>0</v>
      </c>
      <c r="AK31" s="76" t="s">
        <v>94</v>
      </c>
      <c r="AL31" s="117" t="s">
        <v>94</v>
      </c>
    </row>
    <row r="32" spans="1:38" ht="78.75">
      <c r="A32" s="30" t="s">
        <v>160</v>
      </c>
      <c r="B32" s="35" t="s">
        <v>131</v>
      </c>
      <c r="C32" s="63" t="s">
        <v>93</v>
      </c>
      <c r="D32" s="76">
        <v>0</v>
      </c>
      <c r="E32" s="76">
        <v>0</v>
      </c>
      <c r="F32" s="76">
        <v>0</v>
      </c>
      <c r="G32" s="76">
        <v>0</v>
      </c>
      <c r="H32" s="76">
        <v>0</v>
      </c>
      <c r="I32" s="76" t="s">
        <v>94</v>
      </c>
      <c r="J32" s="117" t="s">
        <v>94</v>
      </c>
      <c r="K32" s="76">
        <v>0</v>
      </c>
      <c r="L32" s="76">
        <v>0</v>
      </c>
      <c r="M32" s="76">
        <v>0</v>
      </c>
      <c r="N32" s="76">
        <v>0</v>
      </c>
      <c r="O32" s="76">
        <v>0</v>
      </c>
      <c r="P32" s="76" t="s">
        <v>94</v>
      </c>
      <c r="Q32" s="117" t="s">
        <v>94</v>
      </c>
      <c r="R32" s="76">
        <v>0</v>
      </c>
      <c r="S32" s="76">
        <v>0</v>
      </c>
      <c r="T32" s="76">
        <v>0</v>
      </c>
      <c r="U32" s="76">
        <v>0</v>
      </c>
      <c r="V32" s="76">
        <v>0</v>
      </c>
      <c r="W32" s="76" t="s">
        <v>94</v>
      </c>
      <c r="X32" s="117" t="s">
        <v>94</v>
      </c>
      <c r="Y32" s="76">
        <v>0</v>
      </c>
      <c r="Z32" s="76">
        <v>0</v>
      </c>
      <c r="AA32" s="76">
        <v>0</v>
      </c>
      <c r="AB32" s="76">
        <v>0</v>
      </c>
      <c r="AC32" s="76">
        <v>0</v>
      </c>
      <c r="AD32" s="76" t="s">
        <v>94</v>
      </c>
      <c r="AE32" s="117" t="s">
        <v>94</v>
      </c>
      <c r="AF32" s="76">
        <v>0</v>
      </c>
      <c r="AG32" s="76">
        <v>0</v>
      </c>
      <c r="AH32" s="76">
        <v>0</v>
      </c>
      <c r="AI32" s="76">
        <v>0</v>
      </c>
      <c r="AJ32" s="76">
        <v>0</v>
      </c>
      <c r="AK32" s="76" t="s">
        <v>94</v>
      </c>
      <c r="AL32" s="117" t="s">
        <v>94</v>
      </c>
    </row>
    <row r="33" spans="1:38" ht="94.5">
      <c r="A33" s="30" t="s">
        <v>163</v>
      </c>
      <c r="B33" s="31" t="s">
        <v>282</v>
      </c>
      <c r="C33" s="63" t="s">
        <v>93</v>
      </c>
      <c r="D33" s="76">
        <v>0</v>
      </c>
      <c r="E33" s="76">
        <v>0</v>
      </c>
      <c r="F33" s="76">
        <v>0</v>
      </c>
      <c r="G33" s="76">
        <v>0</v>
      </c>
      <c r="H33" s="76">
        <v>0</v>
      </c>
      <c r="I33" s="76" t="s">
        <v>94</v>
      </c>
      <c r="J33" s="117" t="s">
        <v>94</v>
      </c>
      <c r="K33" s="76">
        <v>0</v>
      </c>
      <c r="L33" s="76">
        <v>0</v>
      </c>
      <c r="M33" s="76">
        <v>0</v>
      </c>
      <c r="N33" s="76">
        <v>0</v>
      </c>
      <c r="O33" s="76">
        <v>0</v>
      </c>
      <c r="P33" s="76" t="s">
        <v>94</v>
      </c>
      <c r="Q33" s="117" t="s">
        <v>94</v>
      </c>
      <c r="R33" s="76">
        <v>0</v>
      </c>
      <c r="S33" s="76">
        <v>0</v>
      </c>
      <c r="T33" s="76">
        <v>0</v>
      </c>
      <c r="U33" s="76">
        <v>0</v>
      </c>
      <c r="V33" s="76">
        <v>0</v>
      </c>
      <c r="W33" s="76" t="s">
        <v>94</v>
      </c>
      <c r="X33" s="117" t="s">
        <v>94</v>
      </c>
      <c r="Y33" s="76">
        <v>0</v>
      </c>
      <c r="Z33" s="76">
        <v>0</v>
      </c>
      <c r="AA33" s="76">
        <v>0</v>
      </c>
      <c r="AB33" s="76">
        <v>0</v>
      </c>
      <c r="AC33" s="76">
        <v>0</v>
      </c>
      <c r="AD33" s="76" t="s">
        <v>94</v>
      </c>
      <c r="AE33" s="117" t="s">
        <v>94</v>
      </c>
      <c r="AF33" s="76">
        <v>0</v>
      </c>
      <c r="AG33" s="76">
        <v>0</v>
      </c>
      <c r="AH33" s="76">
        <v>0</v>
      </c>
      <c r="AI33" s="76">
        <v>0</v>
      </c>
      <c r="AJ33" s="76">
        <v>0</v>
      </c>
      <c r="AK33" s="76" t="s">
        <v>94</v>
      </c>
      <c r="AL33" s="117" t="s">
        <v>94</v>
      </c>
    </row>
    <row r="34" spans="1:38" ht="63">
      <c r="A34" s="34" t="s">
        <v>166</v>
      </c>
      <c r="B34" s="35" t="s">
        <v>138</v>
      </c>
      <c r="C34" s="63" t="s">
        <v>93</v>
      </c>
      <c r="D34" s="76">
        <v>0</v>
      </c>
      <c r="E34" s="76">
        <v>0</v>
      </c>
      <c r="F34" s="76">
        <v>0</v>
      </c>
      <c r="G34" s="76">
        <v>0</v>
      </c>
      <c r="H34" s="76">
        <v>0</v>
      </c>
      <c r="I34" s="76" t="s">
        <v>94</v>
      </c>
      <c r="J34" s="117" t="s">
        <v>94</v>
      </c>
      <c r="K34" s="76">
        <v>0</v>
      </c>
      <c r="L34" s="76">
        <v>0</v>
      </c>
      <c r="M34" s="76">
        <v>0</v>
      </c>
      <c r="N34" s="76">
        <v>0</v>
      </c>
      <c r="O34" s="76">
        <v>0</v>
      </c>
      <c r="P34" s="76" t="s">
        <v>94</v>
      </c>
      <c r="Q34" s="117" t="s">
        <v>94</v>
      </c>
      <c r="R34" s="76">
        <v>0</v>
      </c>
      <c r="S34" s="76">
        <v>0</v>
      </c>
      <c r="T34" s="76">
        <v>0</v>
      </c>
      <c r="U34" s="76">
        <v>0</v>
      </c>
      <c r="V34" s="76">
        <v>0</v>
      </c>
      <c r="W34" s="76" t="s">
        <v>94</v>
      </c>
      <c r="X34" s="117" t="s">
        <v>94</v>
      </c>
      <c r="Y34" s="76">
        <v>0</v>
      </c>
      <c r="Z34" s="76">
        <v>0</v>
      </c>
      <c r="AA34" s="76">
        <v>0</v>
      </c>
      <c r="AB34" s="76">
        <v>0</v>
      </c>
      <c r="AC34" s="76">
        <v>0</v>
      </c>
      <c r="AD34" s="76" t="s">
        <v>94</v>
      </c>
      <c r="AE34" s="117" t="s">
        <v>94</v>
      </c>
      <c r="AF34" s="76">
        <v>0</v>
      </c>
      <c r="AG34" s="76">
        <v>0</v>
      </c>
      <c r="AH34" s="76">
        <v>0</v>
      </c>
      <c r="AI34" s="76">
        <v>0</v>
      </c>
      <c r="AJ34" s="76">
        <v>0</v>
      </c>
      <c r="AK34" s="76" t="s">
        <v>94</v>
      </c>
      <c r="AL34" s="117" t="s">
        <v>94</v>
      </c>
    </row>
    <row r="35" spans="1:38" ht="78.75">
      <c r="A35" s="30" t="s">
        <v>177</v>
      </c>
      <c r="B35" s="35" t="s">
        <v>140</v>
      </c>
      <c r="C35" s="63" t="s">
        <v>93</v>
      </c>
      <c r="D35" s="76">
        <v>0</v>
      </c>
      <c r="E35" s="76">
        <v>0</v>
      </c>
      <c r="F35" s="76">
        <v>0</v>
      </c>
      <c r="G35" s="76">
        <v>0</v>
      </c>
      <c r="H35" s="76">
        <v>0</v>
      </c>
      <c r="I35" s="76" t="s">
        <v>94</v>
      </c>
      <c r="J35" s="117" t="s">
        <v>94</v>
      </c>
      <c r="K35" s="76">
        <v>0</v>
      </c>
      <c r="L35" s="76">
        <v>0</v>
      </c>
      <c r="M35" s="76">
        <v>0</v>
      </c>
      <c r="N35" s="76">
        <v>0</v>
      </c>
      <c r="O35" s="76">
        <v>0</v>
      </c>
      <c r="P35" s="76" t="s">
        <v>94</v>
      </c>
      <c r="Q35" s="117" t="s">
        <v>94</v>
      </c>
      <c r="R35" s="76">
        <v>0</v>
      </c>
      <c r="S35" s="76">
        <v>0</v>
      </c>
      <c r="T35" s="76">
        <v>0</v>
      </c>
      <c r="U35" s="76">
        <v>0</v>
      </c>
      <c r="V35" s="76">
        <v>0</v>
      </c>
      <c r="W35" s="76" t="s">
        <v>94</v>
      </c>
      <c r="X35" s="117" t="s">
        <v>94</v>
      </c>
      <c r="Y35" s="76">
        <v>0</v>
      </c>
      <c r="Z35" s="76">
        <v>0</v>
      </c>
      <c r="AA35" s="76">
        <v>0</v>
      </c>
      <c r="AB35" s="76">
        <v>0</v>
      </c>
      <c r="AC35" s="76">
        <v>0</v>
      </c>
      <c r="AD35" s="76" t="s">
        <v>94</v>
      </c>
      <c r="AE35" s="117" t="s">
        <v>94</v>
      </c>
      <c r="AF35" s="76">
        <v>0</v>
      </c>
      <c r="AG35" s="76">
        <v>0</v>
      </c>
      <c r="AH35" s="76">
        <v>0</v>
      </c>
      <c r="AI35" s="76">
        <v>0</v>
      </c>
      <c r="AJ35" s="76">
        <v>0</v>
      </c>
      <c r="AK35" s="76" t="s">
        <v>94</v>
      </c>
      <c r="AL35" s="117" t="s">
        <v>94</v>
      </c>
    </row>
    <row r="36" spans="1:38" ht="78.75">
      <c r="A36" s="30" t="s">
        <v>179</v>
      </c>
      <c r="B36" s="35" t="s">
        <v>144</v>
      </c>
      <c r="C36" s="63" t="s">
        <v>93</v>
      </c>
      <c r="D36" s="76">
        <v>0</v>
      </c>
      <c r="E36" s="76">
        <v>0</v>
      </c>
      <c r="F36" s="76">
        <v>0</v>
      </c>
      <c r="G36" s="76">
        <v>0</v>
      </c>
      <c r="H36" s="76">
        <v>0</v>
      </c>
      <c r="I36" s="76" t="s">
        <v>94</v>
      </c>
      <c r="J36" s="117" t="s">
        <v>94</v>
      </c>
      <c r="K36" s="76">
        <v>0</v>
      </c>
      <c r="L36" s="76">
        <v>0</v>
      </c>
      <c r="M36" s="76">
        <v>0</v>
      </c>
      <c r="N36" s="76">
        <v>0</v>
      </c>
      <c r="O36" s="76">
        <v>0</v>
      </c>
      <c r="P36" s="76" t="s">
        <v>94</v>
      </c>
      <c r="Q36" s="117" t="s">
        <v>94</v>
      </c>
      <c r="R36" s="76">
        <v>0</v>
      </c>
      <c r="S36" s="76">
        <v>0</v>
      </c>
      <c r="T36" s="76">
        <v>0</v>
      </c>
      <c r="U36" s="76">
        <v>0</v>
      </c>
      <c r="V36" s="76">
        <v>0</v>
      </c>
      <c r="W36" s="76" t="s">
        <v>94</v>
      </c>
      <c r="X36" s="117" t="s">
        <v>94</v>
      </c>
      <c r="Y36" s="76">
        <v>0</v>
      </c>
      <c r="Z36" s="76">
        <v>0</v>
      </c>
      <c r="AA36" s="76">
        <v>0</v>
      </c>
      <c r="AB36" s="76">
        <v>0</v>
      </c>
      <c r="AC36" s="76">
        <v>0</v>
      </c>
      <c r="AD36" s="76" t="s">
        <v>94</v>
      </c>
      <c r="AE36" s="117" t="s">
        <v>94</v>
      </c>
      <c r="AF36" s="76">
        <v>0</v>
      </c>
      <c r="AG36" s="76">
        <v>0</v>
      </c>
      <c r="AH36" s="76">
        <v>0</v>
      </c>
      <c r="AI36" s="76">
        <v>0</v>
      </c>
      <c r="AJ36" s="76">
        <v>0</v>
      </c>
      <c r="AK36" s="76" t="s">
        <v>94</v>
      </c>
      <c r="AL36" s="117" t="s">
        <v>94</v>
      </c>
    </row>
    <row r="37" spans="1:38" ht="63">
      <c r="A37" s="30" t="s">
        <v>181</v>
      </c>
      <c r="B37" s="31" t="s">
        <v>285</v>
      </c>
      <c r="C37" s="63" t="s">
        <v>93</v>
      </c>
      <c r="D37" s="76">
        <v>0</v>
      </c>
      <c r="E37" s="76">
        <v>0</v>
      </c>
      <c r="F37" s="76">
        <v>0</v>
      </c>
      <c r="G37" s="76">
        <v>0</v>
      </c>
      <c r="H37" s="76">
        <v>0</v>
      </c>
      <c r="I37" s="76" t="s">
        <v>94</v>
      </c>
      <c r="J37" s="117" t="s">
        <v>94</v>
      </c>
      <c r="K37" s="76">
        <v>0</v>
      </c>
      <c r="L37" s="76">
        <v>0</v>
      </c>
      <c r="M37" s="76">
        <v>0</v>
      </c>
      <c r="N37" s="76">
        <v>0</v>
      </c>
      <c r="O37" s="76">
        <v>0</v>
      </c>
      <c r="P37" s="76" t="s">
        <v>94</v>
      </c>
      <c r="Q37" s="117" t="s">
        <v>94</v>
      </c>
      <c r="R37" s="76">
        <v>0</v>
      </c>
      <c r="S37" s="76">
        <v>0</v>
      </c>
      <c r="T37" s="76">
        <v>0</v>
      </c>
      <c r="U37" s="76">
        <v>0</v>
      </c>
      <c r="V37" s="76">
        <v>0</v>
      </c>
      <c r="W37" s="76" t="s">
        <v>94</v>
      </c>
      <c r="X37" s="117" t="s">
        <v>94</v>
      </c>
      <c r="Y37" s="76">
        <v>0</v>
      </c>
      <c r="Z37" s="76">
        <v>0</v>
      </c>
      <c r="AA37" s="76">
        <v>0</v>
      </c>
      <c r="AB37" s="76">
        <v>0</v>
      </c>
      <c r="AC37" s="76">
        <v>0</v>
      </c>
      <c r="AD37" s="76" t="s">
        <v>94</v>
      </c>
      <c r="AE37" s="117" t="s">
        <v>94</v>
      </c>
      <c r="AF37" s="76">
        <v>0</v>
      </c>
      <c r="AG37" s="76">
        <v>0</v>
      </c>
      <c r="AH37" s="76">
        <v>0</v>
      </c>
      <c r="AI37" s="76">
        <v>0</v>
      </c>
      <c r="AJ37" s="76">
        <v>0</v>
      </c>
      <c r="AK37" s="76" t="s">
        <v>94</v>
      </c>
      <c r="AL37" s="117" t="s">
        <v>94</v>
      </c>
    </row>
    <row r="38" spans="1:38" ht="63">
      <c r="A38" s="30" t="s">
        <v>287</v>
      </c>
      <c r="B38" s="31" t="s">
        <v>288</v>
      </c>
      <c r="C38" s="63" t="s">
        <v>93</v>
      </c>
      <c r="D38" s="76">
        <v>0</v>
      </c>
      <c r="E38" s="76">
        <v>0</v>
      </c>
      <c r="F38" s="76">
        <v>0</v>
      </c>
      <c r="G38" s="76">
        <v>0</v>
      </c>
      <c r="H38" s="76">
        <v>0</v>
      </c>
      <c r="I38" s="76" t="s">
        <v>94</v>
      </c>
      <c r="J38" s="117" t="s">
        <v>94</v>
      </c>
      <c r="K38" s="76">
        <v>0</v>
      </c>
      <c r="L38" s="76">
        <v>0</v>
      </c>
      <c r="M38" s="76">
        <v>0</v>
      </c>
      <c r="N38" s="76">
        <v>0</v>
      </c>
      <c r="O38" s="76">
        <v>0</v>
      </c>
      <c r="P38" s="76" t="s">
        <v>94</v>
      </c>
      <c r="Q38" s="117" t="s">
        <v>94</v>
      </c>
      <c r="R38" s="76">
        <v>0</v>
      </c>
      <c r="S38" s="76">
        <v>0</v>
      </c>
      <c r="T38" s="76">
        <v>0</v>
      </c>
      <c r="U38" s="76">
        <v>0</v>
      </c>
      <c r="V38" s="76">
        <v>0</v>
      </c>
      <c r="W38" s="76" t="s">
        <v>94</v>
      </c>
      <c r="X38" s="117" t="s">
        <v>94</v>
      </c>
      <c r="Y38" s="76">
        <v>0</v>
      </c>
      <c r="Z38" s="76">
        <v>0</v>
      </c>
      <c r="AA38" s="76">
        <v>0</v>
      </c>
      <c r="AB38" s="76">
        <v>0</v>
      </c>
      <c r="AC38" s="76">
        <v>0</v>
      </c>
      <c r="AD38" s="76" t="s">
        <v>94</v>
      </c>
      <c r="AE38" s="117" t="s">
        <v>94</v>
      </c>
      <c r="AF38" s="76">
        <v>0</v>
      </c>
      <c r="AG38" s="76">
        <v>0</v>
      </c>
      <c r="AH38" s="76">
        <v>0</v>
      </c>
      <c r="AI38" s="76">
        <v>0</v>
      </c>
      <c r="AJ38" s="76">
        <v>0</v>
      </c>
      <c r="AK38" s="76" t="s">
        <v>94</v>
      </c>
      <c r="AL38" s="117" t="s">
        <v>94</v>
      </c>
    </row>
    <row r="39" spans="1:38" ht="63">
      <c r="A39" s="30" t="s">
        <v>290</v>
      </c>
      <c r="B39" s="31" t="s">
        <v>291</v>
      </c>
      <c r="C39" s="63" t="s">
        <v>93</v>
      </c>
      <c r="D39" s="76">
        <v>0</v>
      </c>
      <c r="E39" s="76">
        <v>0</v>
      </c>
      <c r="F39" s="76">
        <v>0</v>
      </c>
      <c r="G39" s="76">
        <v>0</v>
      </c>
      <c r="H39" s="76">
        <v>0</v>
      </c>
      <c r="I39" s="76" t="s">
        <v>94</v>
      </c>
      <c r="J39" s="117" t="s">
        <v>94</v>
      </c>
      <c r="K39" s="76">
        <v>0</v>
      </c>
      <c r="L39" s="76">
        <v>0</v>
      </c>
      <c r="M39" s="76">
        <v>0</v>
      </c>
      <c r="N39" s="76">
        <v>0</v>
      </c>
      <c r="O39" s="76">
        <v>0</v>
      </c>
      <c r="P39" s="76" t="s">
        <v>94</v>
      </c>
      <c r="Q39" s="117" t="s">
        <v>94</v>
      </c>
      <c r="R39" s="76">
        <v>0</v>
      </c>
      <c r="S39" s="76">
        <v>0</v>
      </c>
      <c r="T39" s="76">
        <v>0</v>
      </c>
      <c r="U39" s="76">
        <v>0</v>
      </c>
      <c r="V39" s="76">
        <v>0</v>
      </c>
      <c r="W39" s="76" t="s">
        <v>94</v>
      </c>
      <c r="X39" s="117" t="s">
        <v>94</v>
      </c>
      <c r="Y39" s="76">
        <v>0</v>
      </c>
      <c r="Z39" s="76">
        <v>0</v>
      </c>
      <c r="AA39" s="76">
        <v>0</v>
      </c>
      <c r="AB39" s="76">
        <v>0</v>
      </c>
      <c r="AC39" s="76">
        <v>0</v>
      </c>
      <c r="AD39" s="76" t="s">
        <v>94</v>
      </c>
      <c r="AE39" s="117" t="s">
        <v>94</v>
      </c>
      <c r="AF39" s="76">
        <v>0</v>
      </c>
      <c r="AG39" s="76">
        <v>0</v>
      </c>
      <c r="AH39" s="76">
        <v>0</v>
      </c>
      <c r="AI39" s="76">
        <v>0</v>
      </c>
      <c r="AJ39" s="76">
        <v>0</v>
      </c>
      <c r="AK39" s="76" t="s">
        <v>94</v>
      </c>
      <c r="AL39" s="117" t="s">
        <v>94</v>
      </c>
    </row>
    <row r="40" spans="1:38" ht="63">
      <c r="A40" s="30" t="s">
        <v>293</v>
      </c>
      <c r="B40" s="31" t="s">
        <v>294</v>
      </c>
      <c r="C40" s="63" t="s">
        <v>93</v>
      </c>
      <c r="D40" s="76">
        <v>0</v>
      </c>
      <c r="E40" s="76">
        <v>0</v>
      </c>
      <c r="F40" s="76">
        <v>0</v>
      </c>
      <c r="G40" s="76">
        <v>0</v>
      </c>
      <c r="H40" s="76">
        <v>0</v>
      </c>
      <c r="I40" s="76" t="s">
        <v>94</v>
      </c>
      <c r="J40" s="117" t="s">
        <v>94</v>
      </c>
      <c r="K40" s="76">
        <v>0</v>
      </c>
      <c r="L40" s="76">
        <v>0</v>
      </c>
      <c r="M40" s="76">
        <v>0</v>
      </c>
      <c r="N40" s="76">
        <v>0</v>
      </c>
      <c r="O40" s="76">
        <v>0</v>
      </c>
      <c r="P40" s="76" t="s">
        <v>94</v>
      </c>
      <c r="Q40" s="117" t="s">
        <v>94</v>
      </c>
      <c r="R40" s="76">
        <v>0</v>
      </c>
      <c r="S40" s="76">
        <v>0</v>
      </c>
      <c r="T40" s="76">
        <v>0</v>
      </c>
      <c r="U40" s="76">
        <v>0</v>
      </c>
      <c r="V40" s="76">
        <v>0</v>
      </c>
      <c r="W40" s="76" t="s">
        <v>94</v>
      </c>
      <c r="X40" s="117" t="s">
        <v>94</v>
      </c>
      <c r="Y40" s="76">
        <v>0</v>
      </c>
      <c r="Z40" s="76">
        <v>0</v>
      </c>
      <c r="AA40" s="76">
        <v>0</v>
      </c>
      <c r="AB40" s="76">
        <v>0</v>
      </c>
      <c r="AC40" s="76">
        <v>0</v>
      </c>
      <c r="AD40" s="76" t="s">
        <v>94</v>
      </c>
      <c r="AE40" s="117" t="s">
        <v>94</v>
      </c>
      <c r="AF40" s="76">
        <v>0</v>
      </c>
      <c r="AG40" s="76">
        <v>0</v>
      </c>
      <c r="AH40" s="76">
        <v>0</v>
      </c>
      <c r="AI40" s="76">
        <v>0</v>
      </c>
      <c r="AJ40" s="76">
        <v>0</v>
      </c>
      <c r="AK40" s="76" t="s">
        <v>94</v>
      </c>
      <c r="AL40" s="117" t="s">
        <v>94</v>
      </c>
    </row>
    <row r="41" spans="1:38" ht="78.75">
      <c r="A41" s="30" t="s">
        <v>296</v>
      </c>
      <c r="B41" s="35" t="s">
        <v>161</v>
      </c>
      <c r="C41" s="63" t="s">
        <v>93</v>
      </c>
      <c r="D41" s="76">
        <v>0</v>
      </c>
      <c r="E41" s="76">
        <v>0</v>
      </c>
      <c r="F41" s="76">
        <v>0</v>
      </c>
      <c r="G41" s="76">
        <v>0</v>
      </c>
      <c r="H41" s="76">
        <v>0</v>
      </c>
      <c r="I41" s="76" t="s">
        <v>94</v>
      </c>
      <c r="J41" s="117" t="s">
        <v>94</v>
      </c>
      <c r="K41" s="76">
        <v>0</v>
      </c>
      <c r="L41" s="76">
        <v>0</v>
      </c>
      <c r="M41" s="76">
        <v>0</v>
      </c>
      <c r="N41" s="76">
        <v>0</v>
      </c>
      <c r="O41" s="76">
        <v>0</v>
      </c>
      <c r="P41" s="76" t="s">
        <v>94</v>
      </c>
      <c r="Q41" s="117" t="s">
        <v>94</v>
      </c>
      <c r="R41" s="76">
        <v>0</v>
      </c>
      <c r="S41" s="76">
        <v>0</v>
      </c>
      <c r="T41" s="76">
        <v>0</v>
      </c>
      <c r="U41" s="76">
        <v>0</v>
      </c>
      <c r="V41" s="76">
        <v>0</v>
      </c>
      <c r="W41" s="76" t="s">
        <v>94</v>
      </c>
      <c r="X41" s="117" t="s">
        <v>94</v>
      </c>
      <c r="Y41" s="76">
        <v>0</v>
      </c>
      <c r="Z41" s="76">
        <v>0</v>
      </c>
      <c r="AA41" s="76">
        <v>0</v>
      </c>
      <c r="AB41" s="76">
        <v>0</v>
      </c>
      <c r="AC41" s="76">
        <v>0</v>
      </c>
      <c r="AD41" s="76" t="s">
        <v>94</v>
      </c>
      <c r="AE41" s="117" t="s">
        <v>94</v>
      </c>
      <c r="AF41" s="76">
        <v>0</v>
      </c>
      <c r="AG41" s="76">
        <v>0</v>
      </c>
      <c r="AH41" s="76">
        <v>0</v>
      </c>
      <c r="AI41" s="76">
        <v>0</v>
      </c>
      <c r="AJ41" s="76">
        <v>0</v>
      </c>
      <c r="AK41" s="76" t="s">
        <v>94</v>
      </c>
      <c r="AL41" s="117" t="s">
        <v>94</v>
      </c>
    </row>
    <row r="42" spans="1:38" ht="47.25">
      <c r="A42" s="30" t="s">
        <v>297</v>
      </c>
      <c r="B42" s="35" t="s">
        <v>164</v>
      </c>
      <c r="C42" s="63" t="s">
        <v>93</v>
      </c>
      <c r="D42" s="76">
        <v>0</v>
      </c>
      <c r="E42" s="76">
        <v>0</v>
      </c>
      <c r="F42" s="76">
        <v>0</v>
      </c>
      <c r="G42" s="76">
        <v>0</v>
      </c>
      <c r="H42" s="76">
        <v>0</v>
      </c>
      <c r="I42" s="76" t="s">
        <v>94</v>
      </c>
      <c r="J42" s="117" t="s">
        <v>94</v>
      </c>
      <c r="K42" s="76">
        <v>0</v>
      </c>
      <c r="L42" s="76">
        <v>0</v>
      </c>
      <c r="M42" s="76">
        <v>0</v>
      </c>
      <c r="N42" s="76">
        <v>0</v>
      </c>
      <c r="O42" s="76">
        <v>0</v>
      </c>
      <c r="P42" s="76" t="s">
        <v>94</v>
      </c>
      <c r="Q42" s="117" t="s">
        <v>94</v>
      </c>
      <c r="R42" s="76">
        <v>0</v>
      </c>
      <c r="S42" s="76">
        <v>0</v>
      </c>
      <c r="T42" s="76">
        <v>0</v>
      </c>
      <c r="U42" s="76">
        <v>0</v>
      </c>
      <c r="V42" s="76">
        <v>0</v>
      </c>
      <c r="W42" s="76" t="s">
        <v>94</v>
      </c>
      <c r="X42" s="117" t="s">
        <v>94</v>
      </c>
      <c r="Y42" s="76">
        <v>0</v>
      </c>
      <c r="Z42" s="76">
        <v>0</v>
      </c>
      <c r="AA42" s="76">
        <v>0</v>
      </c>
      <c r="AB42" s="76">
        <v>0</v>
      </c>
      <c r="AC42" s="76">
        <v>0</v>
      </c>
      <c r="AD42" s="76" t="s">
        <v>94</v>
      </c>
      <c r="AE42" s="117" t="s">
        <v>94</v>
      </c>
      <c r="AF42" s="76">
        <v>0</v>
      </c>
      <c r="AG42" s="76">
        <v>0</v>
      </c>
      <c r="AH42" s="76">
        <v>0</v>
      </c>
      <c r="AI42" s="76">
        <v>0</v>
      </c>
      <c r="AJ42" s="76">
        <v>0</v>
      </c>
      <c r="AK42" s="76" t="s">
        <v>94</v>
      </c>
      <c r="AL42" s="117" t="s">
        <v>94</v>
      </c>
    </row>
    <row r="43" spans="1:38" ht="63">
      <c r="A43" s="30" t="s">
        <v>298</v>
      </c>
      <c r="B43" s="35" t="s">
        <v>167</v>
      </c>
      <c r="C43" s="63" t="s">
        <v>93</v>
      </c>
      <c r="D43" s="76">
        <v>0</v>
      </c>
      <c r="E43" s="76">
        <v>0</v>
      </c>
      <c r="F43" s="76">
        <v>0</v>
      </c>
      <c r="G43" s="76">
        <v>0</v>
      </c>
      <c r="H43" s="76">
        <v>0</v>
      </c>
      <c r="I43" s="76" t="s">
        <v>94</v>
      </c>
      <c r="J43" s="117" t="s">
        <v>94</v>
      </c>
      <c r="K43" s="76">
        <v>0</v>
      </c>
      <c r="L43" s="76">
        <v>0</v>
      </c>
      <c r="M43" s="76">
        <v>0</v>
      </c>
      <c r="N43" s="76">
        <v>0</v>
      </c>
      <c r="O43" s="76">
        <v>0</v>
      </c>
      <c r="P43" s="76" t="s">
        <v>94</v>
      </c>
      <c r="Q43" s="117" t="s">
        <v>94</v>
      </c>
      <c r="R43" s="76">
        <v>0</v>
      </c>
      <c r="S43" s="76">
        <v>0</v>
      </c>
      <c r="T43" s="76">
        <v>0</v>
      </c>
      <c r="U43" s="76">
        <v>0</v>
      </c>
      <c r="V43" s="76">
        <v>0</v>
      </c>
      <c r="W43" s="76" t="s">
        <v>94</v>
      </c>
      <c r="X43" s="117" t="s">
        <v>94</v>
      </c>
      <c r="Y43" s="76">
        <v>0</v>
      </c>
      <c r="Z43" s="76">
        <v>0</v>
      </c>
      <c r="AA43" s="76">
        <v>0</v>
      </c>
      <c r="AB43" s="76">
        <v>0</v>
      </c>
      <c r="AC43" s="76">
        <v>0</v>
      </c>
      <c r="AD43" s="76" t="s">
        <v>94</v>
      </c>
      <c r="AE43" s="117" t="s">
        <v>94</v>
      </c>
      <c r="AF43" s="76">
        <v>0</v>
      </c>
      <c r="AG43" s="76">
        <v>0</v>
      </c>
      <c r="AH43" s="76">
        <v>0</v>
      </c>
      <c r="AI43" s="76">
        <v>0</v>
      </c>
      <c r="AJ43" s="76">
        <v>0</v>
      </c>
      <c r="AK43" s="76" t="s">
        <v>94</v>
      </c>
      <c r="AL43" s="117" t="s">
        <v>94</v>
      </c>
    </row>
    <row r="44" spans="1:38" ht="63">
      <c r="A44" s="30" t="s">
        <v>299</v>
      </c>
      <c r="B44" s="31" t="s">
        <v>300</v>
      </c>
      <c r="C44" s="63" t="s">
        <v>93</v>
      </c>
      <c r="D44" s="76">
        <v>0</v>
      </c>
      <c r="E44" s="76">
        <v>0</v>
      </c>
      <c r="F44" s="76">
        <v>0</v>
      </c>
      <c r="G44" s="76">
        <v>0</v>
      </c>
      <c r="H44" s="76">
        <v>0</v>
      </c>
      <c r="I44" s="76" t="s">
        <v>94</v>
      </c>
      <c r="J44" s="117" t="s">
        <v>94</v>
      </c>
      <c r="K44" s="76">
        <v>0</v>
      </c>
      <c r="L44" s="76">
        <v>0</v>
      </c>
      <c r="M44" s="76">
        <v>0</v>
      </c>
      <c r="N44" s="76">
        <v>0</v>
      </c>
      <c r="O44" s="76">
        <v>0</v>
      </c>
      <c r="P44" s="76" t="s">
        <v>94</v>
      </c>
      <c r="Q44" s="117" t="s">
        <v>94</v>
      </c>
      <c r="R44" s="76">
        <v>0</v>
      </c>
      <c r="S44" s="76">
        <v>0</v>
      </c>
      <c r="T44" s="76">
        <v>0</v>
      </c>
      <c r="U44" s="76">
        <v>0</v>
      </c>
      <c r="V44" s="76">
        <v>0</v>
      </c>
      <c r="W44" s="76" t="s">
        <v>94</v>
      </c>
      <c r="X44" s="117" t="s">
        <v>94</v>
      </c>
      <c r="Y44" s="76">
        <v>0</v>
      </c>
      <c r="Z44" s="76">
        <v>0</v>
      </c>
      <c r="AA44" s="76">
        <v>0</v>
      </c>
      <c r="AB44" s="76">
        <v>0</v>
      </c>
      <c r="AC44" s="76">
        <v>0</v>
      </c>
      <c r="AD44" s="76" t="s">
        <v>94</v>
      </c>
      <c r="AE44" s="117" t="s">
        <v>94</v>
      </c>
      <c r="AF44" s="76">
        <v>0</v>
      </c>
      <c r="AG44" s="76">
        <v>0</v>
      </c>
      <c r="AH44" s="76">
        <v>0</v>
      </c>
      <c r="AI44" s="76">
        <v>0</v>
      </c>
      <c r="AJ44" s="76">
        <v>0</v>
      </c>
      <c r="AK44" s="76" t="s">
        <v>94</v>
      </c>
      <c r="AL44" s="117" t="s">
        <v>94</v>
      </c>
    </row>
    <row r="45" spans="1:38" ht="31.5">
      <c r="A45" s="30" t="s">
        <v>301</v>
      </c>
      <c r="B45" s="31" t="s">
        <v>302</v>
      </c>
      <c r="C45" s="63" t="s">
        <v>93</v>
      </c>
      <c r="D45" s="76">
        <v>0</v>
      </c>
      <c r="E45" s="76">
        <v>0</v>
      </c>
      <c r="F45" s="76">
        <v>0</v>
      </c>
      <c r="G45" s="76">
        <v>0</v>
      </c>
      <c r="H45" s="76">
        <v>0</v>
      </c>
      <c r="I45" s="76" t="s">
        <v>94</v>
      </c>
      <c r="J45" s="117" t="s">
        <v>94</v>
      </c>
      <c r="K45" s="76">
        <v>0</v>
      </c>
      <c r="L45" s="76">
        <v>0</v>
      </c>
      <c r="M45" s="76">
        <v>0</v>
      </c>
      <c r="N45" s="76">
        <v>0</v>
      </c>
      <c r="O45" s="76">
        <v>0</v>
      </c>
      <c r="P45" s="76" t="s">
        <v>94</v>
      </c>
      <c r="Q45" s="117" t="s">
        <v>94</v>
      </c>
      <c r="R45" s="76">
        <v>0</v>
      </c>
      <c r="S45" s="76">
        <v>0</v>
      </c>
      <c r="T45" s="76">
        <v>0</v>
      </c>
      <c r="U45" s="76">
        <v>0</v>
      </c>
      <c r="V45" s="76">
        <v>0</v>
      </c>
      <c r="W45" s="76" t="s">
        <v>94</v>
      </c>
      <c r="X45" s="117" t="s">
        <v>94</v>
      </c>
      <c r="Y45" s="76">
        <v>0</v>
      </c>
      <c r="Z45" s="76">
        <v>0</v>
      </c>
      <c r="AA45" s="76">
        <v>0</v>
      </c>
      <c r="AB45" s="76">
        <v>0</v>
      </c>
      <c r="AC45" s="76">
        <v>0</v>
      </c>
      <c r="AD45" s="76" t="s">
        <v>94</v>
      </c>
      <c r="AE45" s="117" t="s">
        <v>94</v>
      </c>
      <c r="AF45" s="76">
        <v>0</v>
      </c>
      <c r="AG45" s="76">
        <v>0</v>
      </c>
      <c r="AH45" s="76">
        <v>0</v>
      </c>
      <c r="AI45" s="76">
        <v>0</v>
      </c>
      <c r="AJ45" s="76">
        <v>0</v>
      </c>
      <c r="AK45" s="76" t="s">
        <v>94</v>
      </c>
      <c r="AL45" s="117" t="s">
        <v>94</v>
      </c>
    </row>
    <row r="46" spans="1:38" ht="31.5">
      <c r="A46" s="30" t="s">
        <v>304</v>
      </c>
      <c r="B46" s="31" t="s">
        <v>305</v>
      </c>
      <c r="C46" s="63" t="s">
        <v>93</v>
      </c>
      <c r="D46" s="76">
        <v>0</v>
      </c>
      <c r="E46" s="76">
        <v>0</v>
      </c>
      <c r="F46" s="76">
        <v>0</v>
      </c>
      <c r="G46" s="76">
        <v>0</v>
      </c>
      <c r="H46" s="76">
        <v>0</v>
      </c>
      <c r="I46" s="76" t="s">
        <v>94</v>
      </c>
      <c r="J46" s="117" t="s">
        <v>94</v>
      </c>
      <c r="K46" s="76">
        <v>0</v>
      </c>
      <c r="L46" s="76">
        <v>0</v>
      </c>
      <c r="M46" s="76">
        <v>0</v>
      </c>
      <c r="N46" s="76">
        <v>0</v>
      </c>
      <c r="O46" s="76">
        <v>0</v>
      </c>
      <c r="P46" s="76" t="s">
        <v>94</v>
      </c>
      <c r="Q46" s="117" t="s">
        <v>94</v>
      </c>
      <c r="R46" s="76">
        <v>0</v>
      </c>
      <c r="S46" s="76">
        <v>0</v>
      </c>
      <c r="T46" s="76">
        <v>0</v>
      </c>
      <c r="U46" s="76">
        <v>0</v>
      </c>
      <c r="V46" s="76">
        <v>0</v>
      </c>
      <c r="W46" s="76" t="s">
        <v>94</v>
      </c>
      <c r="X46" s="117" t="s">
        <v>94</v>
      </c>
      <c r="Y46" s="76">
        <v>0</v>
      </c>
      <c r="Z46" s="76">
        <v>0</v>
      </c>
      <c r="AA46" s="76">
        <v>0</v>
      </c>
      <c r="AB46" s="76">
        <v>0</v>
      </c>
      <c r="AC46" s="76">
        <v>0</v>
      </c>
      <c r="AD46" s="76" t="s">
        <v>94</v>
      </c>
      <c r="AE46" s="117" t="s">
        <v>94</v>
      </c>
      <c r="AF46" s="76">
        <v>0</v>
      </c>
      <c r="AG46" s="76">
        <v>0</v>
      </c>
      <c r="AH46" s="76">
        <v>0</v>
      </c>
      <c r="AI46" s="76">
        <v>0</v>
      </c>
      <c r="AJ46" s="76">
        <v>0</v>
      </c>
      <c r="AK46" s="76" t="s">
        <v>94</v>
      </c>
      <c r="AL46" s="117" t="s">
        <v>94</v>
      </c>
    </row>
    <row r="47" spans="1:38" ht="31.5">
      <c r="A47" s="30" t="s">
        <v>306</v>
      </c>
      <c r="B47" s="31" t="s">
        <v>307</v>
      </c>
      <c r="C47" s="63" t="s">
        <v>93</v>
      </c>
      <c r="D47" s="76">
        <v>0</v>
      </c>
      <c r="E47" s="76">
        <v>0</v>
      </c>
      <c r="F47" s="76">
        <v>0</v>
      </c>
      <c r="G47" s="76">
        <v>0</v>
      </c>
      <c r="H47" s="76">
        <v>0</v>
      </c>
      <c r="I47" s="76" t="s">
        <v>94</v>
      </c>
      <c r="J47" s="117" t="s">
        <v>94</v>
      </c>
      <c r="K47" s="76">
        <v>0</v>
      </c>
      <c r="L47" s="76">
        <v>0</v>
      </c>
      <c r="M47" s="76">
        <v>0</v>
      </c>
      <c r="N47" s="76">
        <v>0</v>
      </c>
      <c r="O47" s="76">
        <v>0</v>
      </c>
      <c r="P47" s="76" t="s">
        <v>94</v>
      </c>
      <c r="Q47" s="117" t="s">
        <v>94</v>
      </c>
      <c r="R47" s="76">
        <v>0</v>
      </c>
      <c r="S47" s="76">
        <v>0</v>
      </c>
      <c r="T47" s="76">
        <v>0</v>
      </c>
      <c r="U47" s="76">
        <v>0</v>
      </c>
      <c r="V47" s="76">
        <v>0</v>
      </c>
      <c r="W47" s="76" t="s">
        <v>94</v>
      </c>
      <c r="X47" s="117" t="s">
        <v>94</v>
      </c>
      <c r="Y47" s="76">
        <v>0</v>
      </c>
      <c r="Z47" s="76">
        <v>0</v>
      </c>
      <c r="AA47" s="76">
        <v>0</v>
      </c>
      <c r="AB47" s="76">
        <v>0</v>
      </c>
      <c r="AC47" s="76">
        <v>0</v>
      </c>
      <c r="AD47" s="76" t="s">
        <v>94</v>
      </c>
      <c r="AE47" s="117" t="s">
        <v>94</v>
      </c>
      <c r="AF47" s="76">
        <v>0</v>
      </c>
      <c r="AG47" s="76">
        <v>0</v>
      </c>
      <c r="AH47" s="76">
        <v>0</v>
      </c>
      <c r="AI47" s="76">
        <v>0</v>
      </c>
      <c r="AJ47" s="76">
        <v>0</v>
      </c>
      <c r="AK47" s="76" t="s">
        <v>94</v>
      </c>
      <c r="AL47" s="117" t="s">
        <v>94</v>
      </c>
    </row>
    <row r="48" spans="1:38" ht="63">
      <c r="A48" s="30" t="s">
        <v>308</v>
      </c>
      <c r="B48" s="35" t="s">
        <v>175</v>
      </c>
      <c r="C48" s="63" t="s">
        <v>93</v>
      </c>
      <c r="D48" s="76">
        <v>0</v>
      </c>
      <c r="E48" s="76">
        <v>0</v>
      </c>
      <c r="F48" s="76">
        <v>0</v>
      </c>
      <c r="G48" s="76">
        <v>0</v>
      </c>
      <c r="H48" s="76">
        <v>0</v>
      </c>
      <c r="I48" s="76" t="s">
        <v>94</v>
      </c>
      <c r="J48" s="117" t="s">
        <v>94</v>
      </c>
      <c r="K48" s="76">
        <v>0</v>
      </c>
      <c r="L48" s="76">
        <v>0</v>
      </c>
      <c r="M48" s="76">
        <v>0</v>
      </c>
      <c r="N48" s="76">
        <v>0</v>
      </c>
      <c r="O48" s="76">
        <v>0</v>
      </c>
      <c r="P48" s="76" t="s">
        <v>94</v>
      </c>
      <c r="Q48" s="117" t="s">
        <v>94</v>
      </c>
      <c r="R48" s="76">
        <v>0</v>
      </c>
      <c r="S48" s="76">
        <v>0</v>
      </c>
      <c r="T48" s="76">
        <v>0</v>
      </c>
      <c r="U48" s="76">
        <v>0</v>
      </c>
      <c r="V48" s="76">
        <v>0</v>
      </c>
      <c r="W48" s="76" t="s">
        <v>94</v>
      </c>
      <c r="X48" s="117" t="s">
        <v>94</v>
      </c>
      <c r="Y48" s="76">
        <v>0</v>
      </c>
      <c r="Z48" s="76">
        <v>0</v>
      </c>
      <c r="AA48" s="76">
        <v>0</v>
      </c>
      <c r="AB48" s="76">
        <v>0</v>
      </c>
      <c r="AC48" s="76">
        <v>0</v>
      </c>
      <c r="AD48" s="76" t="s">
        <v>94</v>
      </c>
      <c r="AE48" s="117" t="s">
        <v>94</v>
      </c>
      <c r="AF48" s="76">
        <v>0</v>
      </c>
      <c r="AG48" s="76">
        <v>0</v>
      </c>
      <c r="AH48" s="76">
        <v>0</v>
      </c>
      <c r="AI48" s="76">
        <v>0</v>
      </c>
      <c r="AJ48" s="76">
        <v>0</v>
      </c>
      <c r="AK48" s="76" t="s">
        <v>94</v>
      </c>
      <c r="AL48" s="117" t="s">
        <v>94</v>
      </c>
    </row>
    <row r="49" spans="1:38" ht="63">
      <c r="A49" s="30" t="s">
        <v>310</v>
      </c>
      <c r="B49" s="35" t="s">
        <v>176</v>
      </c>
      <c r="C49" s="63" t="s">
        <v>93</v>
      </c>
      <c r="D49" s="76">
        <v>0</v>
      </c>
      <c r="E49" s="76">
        <v>0</v>
      </c>
      <c r="F49" s="76">
        <v>0</v>
      </c>
      <c r="G49" s="76">
        <v>0</v>
      </c>
      <c r="H49" s="76">
        <v>0</v>
      </c>
      <c r="I49" s="76" t="s">
        <v>94</v>
      </c>
      <c r="J49" s="117" t="s">
        <v>94</v>
      </c>
      <c r="K49" s="76">
        <v>0</v>
      </c>
      <c r="L49" s="76">
        <v>0</v>
      </c>
      <c r="M49" s="76">
        <v>0</v>
      </c>
      <c r="N49" s="76">
        <v>0</v>
      </c>
      <c r="O49" s="76">
        <v>0</v>
      </c>
      <c r="P49" s="76" t="s">
        <v>94</v>
      </c>
      <c r="Q49" s="117" t="s">
        <v>94</v>
      </c>
      <c r="R49" s="76">
        <v>0</v>
      </c>
      <c r="S49" s="76">
        <v>0</v>
      </c>
      <c r="T49" s="76">
        <v>0</v>
      </c>
      <c r="U49" s="76">
        <v>0</v>
      </c>
      <c r="V49" s="76">
        <v>0</v>
      </c>
      <c r="W49" s="76" t="s">
        <v>94</v>
      </c>
      <c r="X49" s="117" t="s">
        <v>94</v>
      </c>
      <c r="Y49" s="76">
        <v>0</v>
      </c>
      <c r="Z49" s="76">
        <v>0</v>
      </c>
      <c r="AA49" s="76">
        <v>0</v>
      </c>
      <c r="AB49" s="76">
        <v>0</v>
      </c>
      <c r="AC49" s="76">
        <v>0</v>
      </c>
      <c r="AD49" s="76" t="s">
        <v>94</v>
      </c>
      <c r="AE49" s="117" t="s">
        <v>94</v>
      </c>
      <c r="AF49" s="76">
        <v>0</v>
      </c>
      <c r="AG49" s="76">
        <v>0</v>
      </c>
      <c r="AH49" s="76">
        <v>0</v>
      </c>
      <c r="AI49" s="76">
        <v>0</v>
      </c>
      <c r="AJ49" s="76">
        <v>0</v>
      </c>
      <c r="AK49" s="76" t="s">
        <v>94</v>
      </c>
      <c r="AL49" s="117" t="s">
        <v>94</v>
      </c>
    </row>
    <row r="50" spans="1:38" ht="47.25">
      <c r="A50" s="30" t="s">
        <v>312</v>
      </c>
      <c r="B50" s="35" t="s">
        <v>178</v>
      </c>
      <c r="C50" s="63" t="s">
        <v>93</v>
      </c>
      <c r="D50" s="76">
        <v>0</v>
      </c>
      <c r="E50" s="76">
        <v>0</v>
      </c>
      <c r="F50" s="76">
        <v>0</v>
      </c>
      <c r="G50" s="76">
        <v>0</v>
      </c>
      <c r="H50" s="76">
        <v>0</v>
      </c>
      <c r="I50" s="76" t="s">
        <v>94</v>
      </c>
      <c r="J50" s="117" t="s">
        <v>94</v>
      </c>
      <c r="K50" s="76">
        <v>0</v>
      </c>
      <c r="L50" s="76">
        <v>0</v>
      </c>
      <c r="M50" s="76">
        <v>0</v>
      </c>
      <c r="N50" s="76">
        <v>0</v>
      </c>
      <c r="O50" s="76">
        <v>0</v>
      </c>
      <c r="P50" s="76" t="s">
        <v>94</v>
      </c>
      <c r="Q50" s="117" t="s">
        <v>94</v>
      </c>
      <c r="R50" s="76">
        <v>0</v>
      </c>
      <c r="S50" s="76">
        <v>0</v>
      </c>
      <c r="T50" s="76">
        <v>0</v>
      </c>
      <c r="U50" s="76">
        <v>0</v>
      </c>
      <c r="V50" s="76">
        <v>0</v>
      </c>
      <c r="W50" s="76" t="s">
        <v>94</v>
      </c>
      <c r="X50" s="117" t="s">
        <v>94</v>
      </c>
      <c r="Y50" s="76">
        <v>0</v>
      </c>
      <c r="Z50" s="76">
        <v>0</v>
      </c>
      <c r="AA50" s="76">
        <v>0</v>
      </c>
      <c r="AB50" s="76">
        <v>0</v>
      </c>
      <c r="AC50" s="76">
        <v>0</v>
      </c>
      <c r="AD50" s="76" t="s">
        <v>94</v>
      </c>
      <c r="AE50" s="117" t="s">
        <v>94</v>
      </c>
      <c r="AF50" s="76">
        <v>0</v>
      </c>
      <c r="AG50" s="76">
        <v>0</v>
      </c>
      <c r="AH50" s="76">
        <v>0</v>
      </c>
      <c r="AI50" s="76">
        <v>0</v>
      </c>
      <c r="AJ50" s="76">
        <v>0</v>
      </c>
      <c r="AK50" s="76" t="s">
        <v>94</v>
      </c>
      <c r="AL50" s="117" t="s">
        <v>94</v>
      </c>
    </row>
    <row r="51" spans="1:38" ht="63">
      <c r="A51" s="30" t="s">
        <v>314</v>
      </c>
      <c r="B51" s="35" t="s">
        <v>180</v>
      </c>
      <c r="C51" s="63" t="s">
        <v>93</v>
      </c>
      <c r="D51" s="76">
        <v>0</v>
      </c>
      <c r="E51" s="76">
        <v>0</v>
      </c>
      <c r="F51" s="76">
        <v>0</v>
      </c>
      <c r="G51" s="76">
        <v>0</v>
      </c>
      <c r="H51" s="76">
        <v>0</v>
      </c>
      <c r="I51" s="76" t="s">
        <v>94</v>
      </c>
      <c r="J51" s="117" t="s">
        <v>94</v>
      </c>
      <c r="K51" s="76">
        <v>0</v>
      </c>
      <c r="L51" s="76">
        <v>0</v>
      </c>
      <c r="M51" s="76">
        <v>0</v>
      </c>
      <c r="N51" s="76">
        <v>0</v>
      </c>
      <c r="O51" s="76">
        <v>0</v>
      </c>
      <c r="P51" s="76" t="s">
        <v>94</v>
      </c>
      <c r="Q51" s="117" t="s">
        <v>94</v>
      </c>
      <c r="R51" s="76">
        <v>0</v>
      </c>
      <c r="S51" s="76">
        <v>0</v>
      </c>
      <c r="T51" s="76">
        <v>0</v>
      </c>
      <c r="U51" s="76">
        <v>0</v>
      </c>
      <c r="V51" s="76">
        <v>0</v>
      </c>
      <c r="W51" s="76" t="s">
        <v>94</v>
      </c>
      <c r="X51" s="117" t="s">
        <v>94</v>
      </c>
      <c r="Y51" s="76">
        <v>0</v>
      </c>
      <c r="Z51" s="76">
        <v>0</v>
      </c>
      <c r="AA51" s="76">
        <v>0</v>
      </c>
      <c r="AB51" s="76">
        <v>0</v>
      </c>
      <c r="AC51" s="76">
        <v>0</v>
      </c>
      <c r="AD51" s="76" t="s">
        <v>94</v>
      </c>
      <c r="AE51" s="117" t="s">
        <v>94</v>
      </c>
      <c r="AF51" s="76">
        <v>0</v>
      </c>
      <c r="AG51" s="76">
        <v>0</v>
      </c>
      <c r="AH51" s="76">
        <v>0</v>
      </c>
      <c r="AI51" s="76">
        <v>0</v>
      </c>
      <c r="AJ51" s="76">
        <v>0</v>
      </c>
      <c r="AK51" s="76" t="s">
        <v>94</v>
      </c>
      <c r="AL51" s="117" t="s">
        <v>94</v>
      </c>
    </row>
    <row r="52" spans="1:38" ht="31.5">
      <c r="A52" s="30" t="s">
        <v>315</v>
      </c>
      <c r="B52" s="35" t="s">
        <v>182</v>
      </c>
      <c r="C52" s="63" t="s">
        <v>93</v>
      </c>
      <c r="D52" s="76">
        <v>0</v>
      </c>
      <c r="E52" s="76">
        <v>0</v>
      </c>
      <c r="F52" s="76">
        <v>0</v>
      </c>
      <c r="G52" s="76">
        <v>0</v>
      </c>
      <c r="H52" s="76">
        <v>0</v>
      </c>
      <c r="I52" s="76" t="s">
        <v>94</v>
      </c>
      <c r="J52" s="117" t="s">
        <v>94</v>
      </c>
      <c r="K52" s="76">
        <v>0</v>
      </c>
      <c r="L52" s="76">
        <v>0</v>
      </c>
      <c r="M52" s="76">
        <v>0</v>
      </c>
      <c r="N52" s="76">
        <v>0</v>
      </c>
      <c r="O52" s="76">
        <v>0</v>
      </c>
      <c r="P52" s="76" t="s">
        <v>94</v>
      </c>
      <c r="Q52" s="117" t="s">
        <v>94</v>
      </c>
      <c r="R52" s="76">
        <v>0</v>
      </c>
      <c r="S52" s="76">
        <v>0</v>
      </c>
      <c r="T52" s="76">
        <v>0</v>
      </c>
      <c r="U52" s="76">
        <v>0</v>
      </c>
      <c r="V52" s="76">
        <v>0</v>
      </c>
      <c r="W52" s="76" t="s">
        <v>94</v>
      </c>
      <c r="X52" s="117" t="s">
        <v>94</v>
      </c>
      <c r="Y52" s="76">
        <v>0</v>
      </c>
      <c r="Z52" s="76">
        <v>0</v>
      </c>
      <c r="AA52" s="76">
        <v>0</v>
      </c>
      <c r="AB52" s="76">
        <v>0</v>
      </c>
      <c r="AC52" s="76">
        <v>0</v>
      </c>
      <c r="AD52" s="76" t="s">
        <v>94</v>
      </c>
      <c r="AE52" s="117" t="s">
        <v>94</v>
      </c>
      <c r="AF52" s="76">
        <v>0</v>
      </c>
      <c r="AG52" s="76">
        <v>0</v>
      </c>
      <c r="AH52" s="76">
        <v>0</v>
      </c>
      <c r="AI52" s="76">
        <v>0</v>
      </c>
      <c r="AJ52" s="76">
        <v>0</v>
      </c>
      <c r="AK52" s="76" t="s">
        <v>94</v>
      </c>
      <c r="AL52" s="117" t="s">
        <v>94</v>
      </c>
    </row>
    <row r="53" spans="1:38" s="40" customFormat="1" ht="47.25">
      <c r="A53" s="32" t="s">
        <v>114</v>
      </c>
      <c r="B53" s="33" t="s">
        <v>115</v>
      </c>
      <c r="C53" s="63" t="s">
        <v>93</v>
      </c>
      <c r="D53" s="75">
        <v>0</v>
      </c>
      <c r="E53" s="75">
        <v>0</v>
      </c>
      <c r="F53" s="75">
        <v>0</v>
      </c>
      <c r="G53" s="75">
        <v>0</v>
      </c>
      <c r="H53" s="75">
        <v>0</v>
      </c>
      <c r="I53" s="75" t="s">
        <v>94</v>
      </c>
      <c r="J53" s="115" t="s">
        <v>94</v>
      </c>
      <c r="K53" s="75">
        <v>0</v>
      </c>
      <c r="L53" s="75">
        <v>0</v>
      </c>
      <c r="M53" s="75">
        <v>0</v>
      </c>
      <c r="N53" s="75">
        <v>0</v>
      </c>
      <c r="O53" s="75">
        <v>0</v>
      </c>
      <c r="P53" s="75" t="s">
        <v>94</v>
      </c>
      <c r="Q53" s="115" t="s">
        <v>94</v>
      </c>
      <c r="R53" s="75">
        <v>0</v>
      </c>
      <c r="S53" s="75">
        <v>0</v>
      </c>
      <c r="T53" s="75">
        <v>0</v>
      </c>
      <c r="U53" s="75">
        <v>0</v>
      </c>
      <c r="V53" s="75">
        <v>0</v>
      </c>
      <c r="W53" s="75" t="s">
        <v>94</v>
      </c>
      <c r="X53" s="115" t="s">
        <v>94</v>
      </c>
      <c r="Y53" s="75">
        <v>0</v>
      </c>
      <c r="Z53" s="75">
        <v>1.36</v>
      </c>
      <c r="AA53" s="75">
        <v>1.2</v>
      </c>
      <c r="AB53" s="75">
        <v>0</v>
      </c>
      <c r="AC53" s="75">
        <v>0</v>
      </c>
      <c r="AD53" s="75" t="s">
        <v>94</v>
      </c>
      <c r="AE53" s="115" t="s">
        <v>94</v>
      </c>
      <c r="AF53" s="75">
        <v>0</v>
      </c>
      <c r="AG53" s="75">
        <v>1.36</v>
      </c>
      <c r="AH53" s="75">
        <v>1.2</v>
      </c>
      <c r="AI53" s="75">
        <v>0</v>
      </c>
      <c r="AJ53" s="75">
        <v>0</v>
      </c>
      <c r="AK53" s="75" t="s">
        <v>94</v>
      </c>
      <c r="AL53" s="115" t="s">
        <v>94</v>
      </c>
    </row>
    <row r="54" spans="1:38" ht="47.25">
      <c r="A54" s="30" t="s">
        <v>116</v>
      </c>
      <c r="B54" s="31" t="s">
        <v>117</v>
      </c>
      <c r="C54" s="63" t="s">
        <v>93</v>
      </c>
      <c r="D54" s="76">
        <v>0</v>
      </c>
      <c r="E54" s="76">
        <v>0</v>
      </c>
      <c r="F54" s="76">
        <v>0</v>
      </c>
      <c r="G54" s="76">
        <v>0</v>
      </c>
      <c r="H54" s="76">
        <v>0</v>
      </c>
      <c r="I54" s="76" t="s">
        <v>94</v>
      </c>
      <c r="J54" s="117" t="s">
        <v>94</v>
      </c>
      <c r="K54" s="76">
        <v>0</v>
      </c>
      <c r="L54" s="76">
        <v>0</v>
      </c>
      <c r="M54" s="76">
        <v>0</v>
      </c>
      <c r="N54" s="76">
        <v>0</v>
      </c>
      <c r="O54" s="76">
        <v>0</v>
      </c>
      <c r="P54" s="76" t="s">
        <v>94</v>
      </c>
      <c r="Q54" s="117" t="s">
        <v>94</v>
      </c>
      <c r="R54" s="76">
        <v>0</v>
      </c>
      <c r="S54" s="76">
        <v>0</v>
      </c>
      <c r="T54" s="76">
        <v>0</v>
      </c>
      <c r="U54" s="76">
        <v>0</v>
      </c>
      <c r="V54" s="76">
        <v>0</v>
      </c>
      <c r="W54" s="76" t="s">
        <v>94</v>
      </c>
      <c r="X54" s="117" t="s">
        <v>94</v>
      </c>
      <c r="Y54" s="76">
        <v>0</v>
      </c>
      <c r="Z54" s="76">
        <v>0</v>
      </c>
      <c r="AA54" s="76">
        <v>0</v>
      </c>
      <c r="AB54" s="76">
        <v>0</v>
      </c>
      <c r="AC54" s="76">
        <v>0</v>
      </c>
      <c r="AD54" s="76" t="s">
        <v>94</v>
      </c>
      <c r="AE54" s="117" t="s">
        <v>94</v>
      </c>
      <c r="AF54" s="76">
        <v>0</v>
      </c>
      <c r="AG54" s="76">
        <v>0</v>
      </c>
      <c r="AH54" s="76">
        <v>0</v>
      </c>
      <c r="AI54" s="76">
        <v>0</v>
      </c>
      <c r="AJ54" s="76">
        <v>0</v>
      </c>
      <c r="AK54" s="76" t="s">
        <v>94</v>
      </c>
      <c r="AL54" s="117" t="s">
        <v>94</v>
      </c>
    </row>
    <row r="55" spans="1:38" ht="31.5">
      <c r="A55" s="30" t="s">
        <v>118</v>
      </c>
      <c r="B55" s="31" t="s">
        <v>521</v>
      </c>
      <c r="C55" s="63" t="s">
        <v>93</v>
      </c>
      <c r="D55" s="76">
        <v>0</v>
      </c>
      <c r="E55" s="76">
        <v>0</v>
      </c>
      <c r="F55" s="76">
        <v>0</v>
      </c>
      <c r="G55" s="76">
        <v>0</v>
      </c>
      <c r="H55" s="76">
        <v>0</v>
      </c>
      <c r="I55" s="76" t="s">
        <v>94</v>
      </c>
      <c r="J55" s="117" t="s">
        <v>94</v>
      </c>
      <c r="K55" s="76">
        <v>0</v>
      </c>
      <c r="L55" s="76">
        <v>0</v>
      </c>
      <c r="M55" s="76">
        <v>0</v>
      </c>
      <c r="N55" s="76">
        <v>0</v>
      </c>
      <c r="O55" s="76">
        <v>0</v>
      </c>
      <c r="P55" s="76" t="s">
        <v>94</v>
      </c>
      <c r="Q55" s="117" t="s">
        <v>94</v>
      </c>
      <c r="R55" s="76">
        <v>0</v>
      </c>
      <c r="S55" s="76">
        <v>0</v>
      </c>
      <c r="T55" s="76">
        <v>0</v>
      </c>
      <c r="U55" s="76">
        <v>0</v>
      </c>
      <c r="V55" s="76">
        <v>0</v>
      </c>
      <c r="W55" s="76" t="s">
        <v>94</v>
      </c>
      <c r="X55" s="117" t="s">
        <v>94</v>
      </c>
      <c r="Y55" s="76">
        <v>0</v>
      </c>
      <c r="Z55" s="76">
        <v>1.36</v>
      </c>
      <c r="AA55" s="76">
        <v>1.2</v>
      </c>
      <c r="AB55" s="76">
        <v>0</v>
      </c>
      <c r="AC55" s="76">
        <v>0</v>
      </c>
      <c r="AD55" s="76" t="s">
        <v>94</v>
      </c>
      <c r="AE55" s="117" t="s">
        <v>94</v>
      </c>
      <c r="AF55" s="76">
        <v>0</v>
      </c>
      <c r="AG55" s="76">
        <v>1.36</v>
      </c>
      <c r="AH55" s="76">
        <v>1.2</v>
      </c>
      <c r="AI55" s="76">
        <v>0</v>
      </c>
      <c r="AJ55" s="76">
        <v>0</v>
      </c>
      <c r="AK55" s="76" t="s">
        <v>94</v>
      </c>
      <c r="AL55" s="117" t="s">
        <v>94</v>
      </c>
    </row>
    <row r="56" spans="1:38" ht="47.25">
      <c r="A56" s="30" t="s">
        <v>118</v>
      </c>
      <c r="B56" s="31" t="s">
        <v>319</v>
      </c>
      <c r="C56" s="63" t="s">
        <v>93</v>
      </c>
      <c r="D56" s="76">
        <v>0</v>
      </c>
      <c r="E56" s="76">
        <v>0</v>
      </c>
      <c r="F56" s="76">
        <v>0</v>
      </c>
      <c r="G56" s="76">
        <v>0</v>
      </c>
      <c r="H56" s="76">
        <v>0</v>
      </c>
      <c r="I56" s="76" t="s">
        <v>94</v>
      </c>
      <c r="J56" s="117" t="s">
        <v>94</v>
      </c>
      <c r="K56" s="76">
        <v>0</v>
      </c>
      <c r="L56" s="76">
        <v>0</v>
      </c>
      <c r="M56" s="76">
        <v>0</v>
      </c>
      <c r="N56" s="76">
        <v>0</v>
      </c>
      <c r="O56" s="76">
        <v>0</v>
      </c>
      <c r="P56" s="76" t="s">
        <v>94</v>
      </c>
      <c r="Q56" s="117" t="s">
        <v>94</v>
      </c>
      <c r="R56" s="76">
        <v>0</v>
      </c>
      <c r="S56" s="76">
        <v>0</v>
      </c>
      <c r="T56" s="76">
        <v>0</v>
      </c>
      <c r="U56" s="76">
        <v>0</v>
      </c>
      <c r="V56" s="76">
        <v>0</v>
      </c>
      <c r="W56" s="76" t="s">
        <v>94</v>
      </c>
      <c r="X56" s="117" t="s">
        <v>94</v>
      </c>
      <c r="Y56" s="76">
        <v>0</v>
      </c>
      <c r="Z56" s="76">
        <v>0</v>
      </c>
      <c r="AA56" s="76">
        <v>0</v>
      </c>
      <c r="AB56" s="76">
        <v>0</v>
      </c>
      <c r="AC56" s="76">
        <v>0</v>
      </c>
      <c r="AD56" s="76" t="s">
        <v>94</v>
      </c>
      <c r="AE56" s="117" t="s">
        <v>94</v>
      </c>
      <c r="AF56" s="76">
        <v>0</v>
      </c>
      <c r="AG56" s="76">
        <v>0</v>
      </c>
      <c r="AH56" s="76">
        <v>0</v>
      </c>
      <c r="AI56" s="76">
        <v>0</v>
      </c>
      <c r="AJ56" s="76">
        <v>0</v>
      </c>
      <c r="AK56" s="76" t="s">
        <v>94</v>
      </c>
      <c r="AL56" s="117" t="s">
        <v>94</v>
      </c>
    </row>
    <row r="57" spans="1:38" ht="31.5">
      <c r="A57" s="30" t="s">
        <v>318</v>
      </c>
      <c r="B57" s="31" t="s">
        <v>321</v>
      </c>
      <c r="C57" s="63" t="s">
        <v>93</v>
      </c>
      <c r="D57" s="76">
        <v>0</v>
      </c>
      <c r="E57" s="76">
        <v>0</v>
      </c>
      <c r="F57" s="76">
        <v>0</v>
      </c>
      <c r="G57" s="76">
        <v>0</v>
      </c>
      <c r="H57" s="76">
        <v>0</v>
      </c>
      <c r="I57" s="76" t="s">
        <v>94</v>
      </c>
      <c r="J57" s="117" t="s">
        <v>94</v>
      </c>
      <c r="K57" s="76">
        <v>0</v>
      </c>
      <c r="L57" s="76">
        <v>0</v>
      </c>
      <c r="M57" s="76">
        <v>0</v>
      </c>
      <c r="N57" s="76">
        <v>0</v>
      </c>
      <c r="O57" s="76">
        <v>0</v>
      </c>
      <c r="P57" s="76" t="s">
        <v>94</v>
      </c>
      <c r="Q57" s="117" t="s">
        <v>94</v>
      </c>
      <c r="R57" s="76">
        <v>0</v>
      </c>
      <c r="S57" s="76">
        <v>0</v>
      </c>
      <c r="T57" s="76">
        <v>0</v>
      </c>
      <c r="U57" s="76">
        <v>0</v>
      </c>
      <c r="V57" s="76">
        <v>0</v>
      </c>
      <c r="W57" s="76" t="s">
        <v>94</v>
      </c>
      <c r="X57" s="117" t="s">
        <v>94</v>
      </c>
      <c r="Y57" s="76">
        <v>0</v>
      </c>
      <c r="Z57" s="76">
        <v>0</v>
      </c>
      <c r="AA57" s="76">
        <v>0</v>
      </c>
      <c r="AB57" s="76">
        <v>0</v>
      </c>
      <c r="AC57" s="76">
        <v>0</v>
      </c>
      <c r="AD57" s="76" t="s">
        <v>94</v>
      </c>
      <c r="AE57" s="117" t="s">
        <v>94</v>
      </c>
      <c r="AF57" s="76">
        <v>0</v>
      </c>
      <c r="AG57" s="76">
        <v>0</v>
      </c>
      <c r="AH57" s="76">
        <v>0</v>
      </c>
      <c r="AI57" s="76">
        <v>0</v>
      </c>
      <c r="AJ57" s="76">
        <v>0</v>
      </c>
      <c r="AK57" s="76" t="s">
        <v>94</v>
      </c>
      <c r="AL57" s="117" t="s">
        <v>94</v>
      </c>
    </row>
    <row r="58" spans="1:38" ht="31.5">
      <c r="A58" s="30" t="s">
        <v>320</v>
      </c>
      <c r="B58" s="31" t="s">
        <v>321</v>
      </c>
      <c r="C58" s="63" t="s">
        <v>93</v>
      </c>
      <c r="D58" s="76">
        <v>0</v>
      </c>
      <c r="E58" s="76">
        <v>0</v>
      </c>
      <c r="F58" s="76">
        <v>0</v>
      </c>
      <c r="G58" s="76">
        <v>0</v>
      </c>
      <c r="H58" s="76">
        <v>0</v>
      </c>
      <c r="I58" s="76" t="s">
        <v>94</v>
      </c>
      <c r="J58" s="117" t="s">
        <v>94</v>
      </c>
      <c r="K58" s="76">
        <v>0</v>
      </c>
      <c r="L58" s="76">
        <v>0</v>
      </c>
      <c r="M58" s="76">
        <v>0</v>
      </c>
      <c r="N58" s="76">
        <v>0</v>
      </c>
      <c r="O58" s="76">
        <v>0</v>
      </c>
      <c r="P58" s="76" t="s">
        <v>94</v>
      </c>
      <c r="Q58" s="117" t="s">
        <v>94</v>
      </c>
      <c r="R58" s="76">
        <v>0</v>
      </c>
      <c r="S58" s="76">
        <v>0</v>
      </c>
      <c r="T58" s="76">
        <v>0</v>
      </c>
      <c r="U58" s="76">
        <v>0</v>
      </c>
      <c r="V58" s="76">
        <v>0</v>
      </c>
      <c r="W58" s="76" t="s">
        <v>94</v>
      </c>
      <c r="X58" s="117" t="s">
        <v>94</v>
      </c>
      <c r="Y58" s="76">
        <v>0</v>
      </c>
      <c r="Z58" s="76">
        <v>0</v>
      </c>
      <c r="AA58" s="76">
        <v>0</v>
      </c>
      <c r="AB58" s="76">
        <v>0</v>
      </c>
      <c r="AC58" s="76">
        <v>0</v>
      </c>
      <c r="AD58" s="76" t="s">
        <v>94</v>
      </c>
      <c r="AE58" s="117" t="s">
        <v>94</v>
      </c>
      <c r="AF58" s="76">
        <v>0</v>
      </c>
      <c r="AG58" s="76">
        <v>0</v>
      </c>
      <c r="AH58" s="76">
        <v>0</v>
      </c>
      <c r="AI58" s="76">
        <v>0</v>
      </c>
      <c r="AJ58" s="76">
        <v>0</v>
      </c>
      <c r="AK58" s="76" t="s">
        <v>94</v>
      </c>
      <c r="AL58" s="117" t="s">
        <v>94</v>
      </c>
    </row>
    <row r="59" spans="1:38" ht="47.25">
      <c r="A59" s="30" t="s">
        <v>322</v>
      </c>
      <c r="B59" s="31" t="s">
        <v>117</v>
      </c>
      <c r="C59" s="63" t="s">
        <v>93</v>
      </c>
      <c r="D59" s="76">
        <v>0</v>
      </c>
      <c r="E59" s="76">
        <v>0</v>
      </c>
      <c r="F59" s="76">
        <v>0</v>
      </c>
      <c r="G59" s="76">
        <v>0</v>
      </c>
      <c r="H59" s="76">
        <v>0</v>
      </c>
      <c r="I59" s="76" t="s">
        <v>94</v>
      </c>
      <c r="J59" s="117" t="s">
        <v>94</v>
      </c>
      <c r="K59" s="76">
        <v>0</v>
      </c>
      <c r="L59" s="76">
        <v>0</v>
      </c>
      <c r="M59" s="76">
        <v>0</v>
      </c>
      <c r="N59" s="76">
        <v>0</v>
      </c>
      <c r="O59" s="76">
        <v>0</v>
      </c>
      <c r="P59" s="76" t="s">
        <v>94</v>
      </c>
      <c r="Q59" s="117" t="s">
        <v>94</v>
      </c>
      <c r="R59" s="76">
        <v>0</v>
      </c>
      <c r="S59" s="76">
        <v>0</v>
      </c>
      <c r="T59" s="76">
        <v>0</v>
      </c>
      <c r="U59" s="76">
        <v>0</v>
      </c>
      <c r="V59" s="76">
        <v>0</v>
      </c>
      <c r="W59" s="76" t="s">
        <v>94</v>
      </c>
      <c r="X59" s="117" t="s">
        <v>94</v>
      </c>
      <c r="Y59" s="76">
        <v>0</v>
      </c>
      <c r="Z59" s="76">
        <v>0</v>
      </c>
      <c r="AA59" s="76">
        <v>0</v>
      </c>
      <c r="AB59" s="76">
        <v>0</v>
      </c>
      <c r="AC59" s="76">
        <v>0</v>
      </c>
      <c r="AD59" s="76" t="s">
        <v>94</v>
      </c>
      <c r="AE59" s="117" t="s">
        <v>94</v>
      </c>
      <c r="AF59" s="76">
        <v>0</v>
      </c>
      <c r="AG59" s="76">
        <v>0</v>
      </c>
      <c r="AH59" s="76">
        <v>0</v>
      </c>
      <c r="AI59" s="76">
        <v>0</v>
      </c>
      <c r="AJ59" s="76">
        <v>0</v>
      </c>
      <c r="AK59" s="76" t="s">
        <v>94</v>
      </c>
      <c r="AL59" s="117" t="s">
        <v>94</v>
      </c>
    </row>
    <row r="60" spans="1:38" ht="31.5">
      <c r="A60" s="32" t="s">
        <v>120</v>
      </c>
      <c r="B60" s="33" t="s">
        <v>121</v>
      </c>
      <c r="C60" s="63" t="s">
        <v>93</v>
      </c>
      <c r="D60" s="76">
        <v>0</v>
      </c>
      <c r="E60" s="76">
        <v>0</v>
      </c>
      <c r="F60" s="76">
        <v>0</v>
      </c>
      <c r="G60" s="76">
        <v>0</v>
      </c>
      <c r="H60" s="76">
        <v>0</v>
      </c>
      <c r="I60" s="76" t="s">
        <v>94</v>
      </c>
      <c r="J60" s="117" t="s">
        <v>94</v>
      </c>
      <c r="K60" s="76">
        <v>0</v>
      </c>
      <c r="L60" s="76">
        <v>0</v>
      </c>
      <c r="M60" s="76">
        <v>0</v>
      </c>
      <c r="N60" s="76">
        <v>0</v>
      </c>
      <c r="O60" s="76">
        <v>0</v>
      </c>
      <c r="P60" s="76" t="s">
        <v>94</v>
      </c>
      <c r="Q60" s="117" t="s">
        <v>94</v>
      </c>
      <c r="R60" s="76">
        <v>0</v>
      </c>
      <c r="S60" s="76">
        <v>0</v>
      </c>
      <c r="T60" s="76">
        <v>0</v>
      </c>
      <c r="U60" s="76">
        <v>0</v>
      </c>
      <c r="V60" s="76">
        <v>0</v>
      </c>
      <c r="W60" s="76" t="s">
        <v>94</v>
      </c>
      <c r="X60" s="117" t="s">
        <v>94</v>
      </c>
      <c r="Y60" s="76">
        <v>0</v>
      </c>
      <c r="Z60" s="76">
        <v>0</v>
      </c>
      <c r="AA60" s="76">
        <v>0</v>
      </c>
      <c r="AB60" s="76">
        <v>0</v>
      </c>
      <c r="AC60" s="76">
        <v>0</v>
      </c>
      <c r="AD60" s="76" t="s">
        <v>94</v>
      </c>
      <c r="AE60" s="117" t="s">
        <v>94</v>
      </c>
      <c r="AF60" s="76">
        <v>0</v>
      </c>
      <c r="AG60" s="76">
        <v>0</v>
      </c>
      <c r="AH60" s="76">
        <v>0</v>
      </c>
      <c r="AI60" s="76">
        <v>0</v>
      </c>
      <c r="AJ60" s="76">
        <v>0</v>
      </c>
      <c r="AK60" s="76" t="s">
        <v>94</v>
      </c>
      <c r="AL60" s="117" t="s">
        <v>94</v>
      </c>
    </row>
    <row r="61" spans="1:38" ht="31.5">
      <c r="A61" s="34" t="s">
        <v>122</v>
      </c>
      <c r="B61" s="35" t="s">
        <v>123</v>
      </c>
      <c r="C61" s="63" t="s">
        <v>93</v>
      </c>
      <c r="D61" s="76">
        <v>0</v>
      </c>
      <c r="E61" s="76">
        <v>0</v>
      </c>
      <c r="F61" s="76">
        <v>0</v>
      </c>
      <c r="G61" s="76">
        <v>0</v>
      </c>
      <c r="H61" s="76">
        <v>0</v>
      </c>
      <c r="I61" s="76" t="s">
        <v>94</v>
      </c>
      <c r="J61" s="117" t="s">
        <v>94</v>
      </c>
      <c r="K61" s="76">
        <v>0</v>
      </c>
      <c r="L61" s="76">
        <v>0</v>
      </c>
      <c r="M61" s="76">
        <v>0</v>
      </c>
      <c r="N61" s="76">
        <v>0</v>
      </c>
      <c r="O61" s="76">
        <v>0</v>
      </c>
      <c r="P61" s="76" t="s">
        <v>94</v>
      </c>
      <c r="Q61" s="117" t="s">
        <v>94</v>
      </c>
      <c r="R61" s="76">
        <v>0</v>
      </c>
      <c r="S61" s="76">
        <v>0</v>
      </c>
      <c r="T61" s="76">
        <v>0</v>
      </c>
      <c r="U61" s="76">
        <v>0</v>
      </c>
      <c r="V61" s="76">
        <v>0</v>
      </c>
      <c r="W61" s="76" t="s">
        <v>94</v>
      </c>
      <c r="X61" s="117" t="s">
        <v>94</v>
      </c>
      <c r="Y61" s="76">
        <v>0</v>
      </c>
      <c r="Z61" s="76">
        <v>0</v>
      </c>
      <c r="AA61" s="76">
        <v>0</v>
      </c>
      <c r="AB61" s="76">
        <v>0</v>
      </c>
      <c r="AC61" s="76">
        <v>0</v>
      </c>
      <c r="AD61" s="76" t="s">
        <v>94</v>
      </c>
      <c r="AE61" s="117" t="s">
        <v>94</v>
      </c>
      <c r="AF61" s="76">
        <v>0</v>
      </c>
      <c r="AG61" s="76">
        <v>0</v>
      </c>
      <c r="AH61" s="76">
        <v>0</v>
      </c>
      <c r="AI61" s="76">
        <v>0</v>
      </c>
      <c r="AJ61" s="76">
        <v>0</v>
      </c>
      <c r="AK61" s="76" t="s">
        <v>94</v>
      </c>
      <c r="AL61" s="117" t="s">
        <v>94</v>
      </c>
    </row>
  </sheetData>
  <sheetProtection selectLockedCells="1" selectUnlockedCells="1"/>
  <autoFilter ref="A19:AL19"/>
  <mergeCells count="25">
    <mergeCell ref="K16:Q16"/>
    <mergeCell ref="R16:X16"/>
    <mergeCell ref="Y16:AE16"/>
    <mergeCell ref="AF16:AL16"/>
    <mergeCell ref="E17:J17"/>
    <mergeCell ref="L17:Q17"/>
    <mergeCell ref="S17:X17"/>
    <mergeCell ref="Z17:AE17"/>
    <mergeCell ref="AG17:AL17"/>
    <mergeCell ref="A8:AL8"/>
    <mergeCell ref="A10:AL10"/>
    <mergeCell ref="A12:AL12"/>
    <mergeCell ref="A13:AL13"/>
    <mergeCell ref="A14:AL14"/>
    <mergeCell ref="A15:A18"/>
    <mergeCell ref="B15:B18"/>
    <mergeCell ref="C15:C18"/>
    <mergeCell ref="D15:AL15"/>
    <mergeCell ref="D16:J16"/>
    <mergeCell ref="AJ1:AL1"/>
    <mergeCell ref="AJ2:AL2"/>
    <mergeCell ref="AJ3:AL3"/>
    <mergeCell ref="A4:AL4"/>
    <mergeCell ref="A5:AL5"/>
    <mergeCell ref="A7:AL7"/>
  </mergeCells>
  <printOptions/>
  <pageMargins left="0.7083333333333334" right="0.7083333333333334" top="0.7479166666666667" bottom="0.7479166666666667" header="0.5118055555555555" footer="0.5118055555555555"/>
  <pageSetup fitToHeight="1" fitToWidth="1" horizontalDpi="300" verticalDpi="300" orientation="landscape" paperSize="8"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2017-02-28T08:17:12Z</cp:lastPrinted>
  <dcterms:created xsi:type="dcterms:W3CDTF">2017-02-28T08:42:12Z</dcterms:created>
  <dcterms:modified xsi:type="dcterms:W3CDTF">2017-02-28T11:04:44Z</dcterms:modified>
  <cp:category/>
  <cp:version/>
  <cp:contentType/>
  <cp:contentStatus/>
</cp:coreProperties>
</file>